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657" activeTab="0"/>
  </bookViews>
  <sheets>
    <sheet name="Assessed" sheetId="1" r:id="rId1"/>
    <sheet name="Unassessed" sheetId="2" r:id="rId2"/>
    <sheet name="Amb, Schools,Rel. obj." sheetId="3" r:id="rId3"/>
    <sheet name="Road, Rail" sheetId="4" r:id="rId4"/>
  </sheets>
  <definedNames>
    <definedName name="_xlnm.Print_Titles" localSheetId="2">'Amb, Schools,Rel. obj.'!$1:$3</definedName>
    <definedName name="_xlnm.Print_Titles" localSheetId="0">'Assessed'!$A:$F</definedName>
    <definedName name="_xlnm.Print_Titles" localSheetId="1">'Unassessed'!$1:$3</definedName>
  </definedNames>
  <calcPr fullCalcOnLoad="1"/>
</workbook>
</file>

<file path=xl/sharedStrings.xml><?xml version="1.0" encoding="utf-8"?>
<sst xmlns="http://schemas.openxmlformats.org/spreadsheetml/2006/main" count="317" uniqueCount="144">
  <si>
    <t>Bitola</t>
  </si>
  <si>
    <t>Busilci</t>
  </si>
  <si>
    <t>Jedoarce</t>
  </si>
  <si>
    <t>Poroj</t>
  </si>
  <si>
    <t>Izvor</t>
  </si>
  <si>
    <t>Lipkovo</t>
  </si>
  <si>
    <t>Opae</t>
  </si>
  <si>
    <t>Orizare</t>
  </si>
  <si>
    <t>Gajre</t>
  </si>
  <si>
    <t>Tearce</t>
  </si>
  <si>
    <t>Tetovo</t>
  </si>
  <si>
    <t>Mojanci</t>
  </si>
  <si>
    <t>Orlanci</t>
  </si>
  <si>
    <t>Lojane</t>
  </si>
  <si>
    <t>Vaksince</t>
  </si>
  <si>
    <t>Strima</t>
  </si>
  <si>
    <t>Lisec</t>
  </si>
  <si>
    <t>Setole</t>
  </si>
  <si>
    <t>Lavce</t>
  </si>
  <si>
    <t>Selce</t>
  </si>
  <si>
    <t>Vejce</t>
  </si>
  <si>
    <t>Kondovo</t>
  </si>
  <si>
    <t>Kumanovo</t>
  </si>
  <si>
    <t>Mavrovi Anovi</t>
  </si>
  <si>
    <t>Dolno Vranovci</t>
  </si>
  <si>
    <t>Slatino</t>
  </si>
  <si>
    <t>Vkupno</t>
  </si>
  <si>
    <t>Ribnica</t>
  </si>
  <si>
    <t>Grekaj</t>
  </si>
  <si>
    <t xml:space="preserve">Brodec </t>
  </si>
  <si>
    <t xml:space="preserve">Brest </t>
  </si>
  <si>
    <t>Ropalce</t>
  </si>
  <si>
    <t xml:space="preserve">Runica </t>
  </si>
  <si>
    <t>R'nkovce</t>
  </si>
  <si>
    <t>Dumanovce</t>
  </si>
  <si>
    <t>Lopate</t>
  </si>
  <si>
    <t>Vratnica</t>
  </si>
  <si>
    <t>Orizari</t>
  </si>
  <si>
    <t xml:space="preserve">Vejce </t>
  </si>
  <si>
    <t xml:space="preserve">Selce </t>
  </si>
  <si>
    <t xml:space="preserve">Slatino </t>
  </si>
  <si>
    <t>Brodec</t>
  </si>
  <si>
    <t>Brezno</t>
  </si>
  <si>
    <t>Varvara</t>
  </si>
  <si>
    <t>Prvce</t>
  </si>
  <si>
    <t>Number of damaged houses</t>
  </si>
  <si>
    <t>Amount (x 1000 EURO)</t>
  </si>
  <si>
    <t>Cat 1</t>
  </si>
  <si>
    <t>Cat 2</t>
  </si>
  <si>
    <t>Cat 3</t>
  </si>
  <si>
    <t>Cat 4</t>
  </si>
  <si>
    <t>Matejche</t>
  </si>
  <si>
    <t>Nikushtak</t>
  </si>
  <si>
    <t>Otlja</t>
  </si>
  <si>
    <t>Slupchane</t>
  </si>
  <si>
    <t>Vishtica</t>
  </si>
  <si>
    <t>Goshince</t>
  </si>
  <si>
    <t>Glaznja</t>
  </si>
  <si>
    <t>Alashevce</t>
  </si>
  <si>
    <t>Grushino</t>
  </si>
  <si>
    <t xml:space="preserve">Tanushevci </t>
  </si>
  <si>
    <t>Radusha</t>
  </si>
  <si>
    <t>Belovishte</t>
  </si>
  <si>
    <t>Leshok</t>
  </si>
  <si>
    <t>Neproshteno</t>
  </si>
  <si>
    <t>Prshovce</t>
  </si>
  <si>
    <t xml:space="preserve">Jeloshnik </t>
  </si>
  <si>
    <t>Nerashte</t>
  </si>
  <si>
    <t>Tanushe</t>
  </si>
  <si>
    <t>Arachinovo</t>
  </si>
  <si>
    <t>Brnjarci</t>
  </si>
  <si>
    <t>Chair</t>
  </si>
  <si>
    <t>Chucher Sandevo</t>
  </si>
  <si>
    <t>Rogachevo</t>
  </si>
  <si>
    <t>Glogji</t>
  </si>
  <si>
    <t>Dzepchishte</t>
  </si>
  <si>
    <t>Otunje</t>
  </si>
  <si>
    <t>Gjermo</t>
  </si>
  <si>
    <t>Shipkovica</t>
  </si>
  <si>
    <t>Chashka</t>
  </si>
  <si>
    <t>Area (m2)</t>
  </si>
  <si>
    <t>Amount       (x 1000 EURO)</t>
  </si>
  <si>
    <t>Total amount          (x 1000 EURO)</t>
  </si>
  <si>
    <t>Total area (m2)</t>
  </si>
  <si>
    <t>Average number of floors</t>
  </si>
  <si>
    <t>Total number of damaged houses</t>
  </si>
  <si>
    <t>Ljuboten</t>
  </si>
  <si>
    <t>TOTAL</t>
  </si>
  <si>
    <t>Inhabited places</t>
  </si>
  <si>
    <t>Average ground floor area (m2)</t>
  </si>
  <si>
    <t>Estimated total number of damaged houses</t>
  </si>
  <si>
    <t>Total amount       (x 1000 EURO)</t>
  </si>
  <si>
    <t>Estimated number of damaged houses</t>
  </si>
  <si>
    <t>Amount     (x 1000 EURO)</t>
  </si>
  <si>
    <t>assessed    (x 1000 EURO</t>
  </si>
  <si>
    <t>Summary</t>
  </si>
  <si>
    <t>SCHOOLS</t>
  </si>
  <si>
    <t>AMBULANCES</t>
  </si>
  <si>
    <t>RELIGIOUS BUILDINGS</t>
  </si>
  <si>
    <t xml:space="preserve">Neproshteno </t>
  </si>
  <si>
    <t xml:space="preserve">Veshala  </t>
  </si>
  <si>
    <t>TOTAL:</t>
  </si>
  <si>
    <t>Amount of assessed (x 1000 EURO)</t>
  </si>
  <si>
    <t>Prices for unassessed                   (x 1000 EURO)</t>
  </si>
  <si>
    <t>Estimated amount for unassessed       (x 1000 EURO)</t>
  </si>
  <si>
    <t>Total amount (x 1000 EURO)</t>
  </si>
  <si>
    <t>Road</t>
  </si>
  <si>
    <t>Maintenance Needs</t>
  </si>
  <si>
    <t>Investment Needs</t>
  </si>
  <si>
    <t>E-65 expressway / Skopje Tetovo</t>
  </si>
  <si>
    <t>Rehabilitation of a part of asphalt wearing course and pay-toll booth</t>
  </si>
  <si>
    <t>R-101 Regional road / Border FRY – Kumanovo - Skopje</t>
  </si>
  <si>
    <t>Road clearance, partial overlaying (section Ljubodrag – Umin Dol), replacement of damaged road signs, rehabilitation of damaged shoulders etc.</t>
  </si>
  <si>
    <t>Reconstruction of road structure on km 12 from Tetovo, road clearance, partial overlaying, replacement of damaged road signs, rehabilitation of damaged shoulders etc.</t>
  </si>
  <si>
    <t xml:space="preserve">Regional roads </t>
  </si>
  <si>
    <t>Intensive maintenance works: general road clearance, cleaning of ditches, preparation and overlying of isolated pot holes etc. R-102 (Kumanovo – Lipkovo – Matejce), R-403 (Jagunovce – Tearce &amp; Radusa - Skopje), R-406 (Tetovo – P. Sapka), R-407 Zelino - Jagunovce</t>
  </si>
  <si>
    <t>8 local roads in Lipkovo municipality (19km in total), 5 local roads in Aracinovo municipality (9km in total); 1 local road in Kondovo municipality (4 km); 1 local road in Sipkovica municipality (2.5km)</t>
  </si>
  <si>
    <t xml:space="preserve">E-65 expressway / by-pass Skopje north </t>
  </si>
  <si>
    <t>Closing financial structure for the construction of expressway by-pass with four traffic lanes and length of 25,5 km. Total value of project is €100 million of which: €50 million is provided by EIB, €25 million by EBRD and €2 million by national Fund for Roads.</t>
  </si>
  <si>
    <t>6 local roads in Lipkovo municipality (54km in total)</t>
  </si>
  <si>
    <t>Total reconstruction of 6 earth / gravel roads (Lipkovo – Dumanovce – Gosince; Matejce – monastery Matejce; Slupcane -  Alasevce – Belanovce; Slupcane – Runice; Ropalce – Nikustak; Lipkovo – Rikovce – Strma – Otlja)</t>
  </si>
  <si>
    <t xml:space="preserve">Local road in Aracinovo municipality </t>
  </si>
  <si>
    <t>Construction of local road between Umin Dol and Brzak villages (5.2km)</t>
  </si>
  <si>
    <t>Local road in Vratnica municipality</t>
  </si>
  <si>
    <t>Total reconstruction of local earth road Radusa – Dvorce - Rogacevo (11 km).</t>
  </si>
  <si>
    <t>Local road in Sipkovica municipality</t>
  </si>
  <si>
    <t>Total reconstruction of local earth road Sipkovica –Brodec – Vesala (12 km).</t>
  </si>
  <si>
    <t>Total</t>
  </si>
  <si>
    <t>Section</t>
  </si>
  <si>
    <t>Border of FRY - Tabanovci - Skopje / Corridor X</t>
  </si>
  <si>
    <t>Replacement of burned cables for telecommunications and signaling devices (Aracinovo).</t>
  </si>
  <si>
    <t>Volkovo - General Jankovic / Border of FRY (Kosovo)</t>
  </si>
  <si>
    <t>Replacement of burned sleepers and rehabilitation of partial destruction of ballast and subgrade on section Volkovo – General Jankovic.</t>
  </si>
  <si>
    <t>Gorce Petrov - Kicevo / Corridor VIII</t>
  </si>
  <si>
    <t>Provision and installation of stolen 80 (eighty) kilometers of telephone cable on section G. Petrov – Tetovo.</t>
  </si>
  <si>
    <t>R-405 Regional road</t>
  </si>
  <si>
    <t>Radusha - Jegunovce</t>
  </si>
  <si>
    <t>Nr.</t>
  </si>
  <si>
    <r>
      <t>Intensive maintenance works on local roads with asphalt wearing course: general road clearance, cleaning of ditches, preparation and overlying of isolated pot holes and major cracks etc. (Lipkovo: Lojane – Vaksince; Vaksince – railtrack; Vaksince – Slupcane; Slupcane – Orizare; Opae – Slupcane; Matejce – Vistica;Matejce – Ropalce; Nikustak – Vistica); (Aracinovo: Centar – Plac; Grusino – connection R-101; Orlanci – connection R-101; Aracinovo – Mojanci; Brnjevci – connection R-101); (Kondovo: Rasce – connection to M-4); (Sipkovica: Sipkovica – connection to R-406)</t>
    </r>
  </si>
  <si>
    <t>ROAD TRANSPORT</t>
  </si>
  <si>
    <t>Description</t>
  </si>
  <si>
    <t>War damages</t>
  </si>
  <si>
    <t>RAIL TRANSPORT</t>
  </si>
  <si>
    <t>Repair of the station building and and rehabilitation of partial destruction of ballast and subgrade on section Radusha - Jegunovce</t>
  </si>
</sst>
</file>

<file path=xl/styles.xml><?xml version="1.0" encoding="utf-8"?>
<styleSheet xmlns="http://schemas.openxmlformats.org/spreadsheetml/2006/main">
  <numFmts count="49">
    <numFmt numFmtId="5" formatCode="&quot;EURO&quot;#,##0_);\(&quot;EURO&quot;#,##0\)"/>
    <numFmt numFmtId="6" formatCode="&quot;EURO&quot;#,##0_);[Red]\(&quot;EURO&quot;#,##0\)"/>
    <numFmt numFmtId="7" formatCode="&quot;EURO&quot;#,##0.00_);\(&quot;EURO&quot;#,##0.00\)"/>
    <numFmt numFmtId="8" formatCode="&quot;EURO&quot;#,##0.00_);[Red]\(&quot;EURO&quot;#,##0.00\)"/>
    <numFmt numFmtId="42" formatCode="_(&quot;EURO&quot;* #,##0_);_(&quot;EURO&quot;* \(#,##0\);_(&quot;EURO&quot;* &quot;-&quot;_);_(@_)"/>
    <numFmt numFmtId="41" formatCode="_(* #,##0_);_(* \(#,##0\);_(* &quot;-&quot;_);_(@_)"/>
    <numFmt numFmtId="44" formatCode="_(&quot;EURO&quot;* #,##0.00_);_(&quot;EURO&quot;* \(#,##0.00\);_(&quot;EURO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_(* #,##0.0_);_(* \(#,##0.0\);_(* &quot;-&quot;??_);_(@_)"/>
    <numFmt numFmtId="191" formatCode="#,##0.0"/>
    <numFmt numFmtId="192" formatCode="0.000"/>
    <numFmt numFmtId="193" formatCode="0.0"/>
    <numFmt numFmtId="194" formatCode="0.000000"/>
    <numFmt numFmtId="195" formatCode="0.00000"/>
    <numFmt numFmtId="196" formatCode="0.0000"/>
    <numFmt numFmtId="197" formatCode="0.00000000"/>
    <numFmt numFmtId="198" formatCode="0.0000000"/>
    <numFmt numFmtId="199" formatCode="#,##0.000\ [$€-1]"/>
    <numFmt numFmtId="200" formatCode="#,##0.000"/>
    <numFmt numFmtId="201" formatCode="#,##0.0000"/>
    <numFmt numFmtId="202" formatCode="#,##0.00\ [$€-1]"/>
    <numFmt numFmtId="203" formatCode="0.0%"/>
    <numFmt numFmtId="204" formatCode="&quot;EURO&quot;#,##0.000"/>
  </numFmts>
  <fonts count="17"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8"/>
      <name val="MAC C Times"/>
      <family val="1"/>
    </font>
    <font>
      <b/>
      <sz val="8"/>
      <name val="MAC C Times"/>
      <family val="1"/>
    </font>
    <font>
      <sz val="10"/>
      <name val="MAC C 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4" xfId="0" applyFont="1" applyFill="1" applyBorder="1" applyAlignment="1">
      <alignment vertical="center"/>
    </xf>
    <xf numFmtId="3" fontId="10" fillId="3" borderId="5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right" vertical="center"/>
    </xf>
    <xf numFmtId="4" fontId="10" fillId="3" borderId="6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4" fillId="0" borderId="7" xfId="21" applyFont="1" applyBorder="1" applyAlignment="1">
      <alignment horizontal="center" vertical="center"/>
      <protection/>
    </xf>
    <xf numFmtId="3" fontId="14" fillId="0" borderId="1" xfId="21" applyNumberFormat="1" applyFont="1" applyBorder="1" applyAlignment="1">
      <alignment horizontal="center" vertical="center"/>
      <protection/>
    </xf>
    <xf numFmtId="3" fontId="14" fillId="0" borderId="2" xfId="21" applyNumberFormat="1" applyFont="1" applyBorder="1" applyAlignment="1">
      <alignment horizontal="center" vertical="center"/>
      <protection/>
    </xf>
    <xf numFmtId="4" fontId="14" fillId="0" borderId="3" xfId="21" applyNumberFormat="1" applyFont="1" applyBorder="1" applyAlignment="1">
      <alignment vertical="center"/>
      <protection/>
    </xf>
    <xf numFmtId="0" fontId="8" fillId="0" borderId="0" xfId="0" applyFont="1" applyAlignment="1">
      <alignment horizontal="center" vertical="center" wrapText="1"/>
    </xf>
    <xf numFmtId="2" fontId="10" fillId="3" borderId="0" xfId="0" applyNumberFormat="1" applyFont="1" applyFill="1" applyBorder="1" applyAlignment="1">
      <alignment horizontal="center" vertical="center"/>
    </xf>
    <xf numFmtId="191" fontId="10" fillId="3" borderId="0" xfId="15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91" fontId="11" fillId="0" borderId="0" xfId="15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93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15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center" vertical="center" wrapText="1"/>
      <protection/>
    </xf>
    <xf numFmtId="0" fontId="14" fillId="0" borderId="3" xfId="21" applyFont="1" applyBorder="1" applyAlignment="1">
      <alignment horizontal="center" vertical="center" wrapText="1"/>
      <protection/>
    </xf>
    <xf numFmtId="0" fontId="15" fillId="0" borderId="0" xfId="21" applyFont="1" applyBorder="1" applyAlignment="1">
      <alignment horizontal="center" vertical="center" wrapText="1"/>
      <protection/>
    </xf>
    <xf numFmtId="4" fontId="12" fillId="0" borderId="6" xfId="21" applyNumberFormat="1" applyFont="1" applyFill="1" applyBorder="1" applyAlignment="1">
      <alignment vertical="center"/>
      <protection/>
    </xf>
    <xf numFmtId="4" fontId="12" fillId="0" borderId="6" xfId="21" applyNumberFormat="1" applyFont="1" applyBorder="1" applyAlignment="1">
      <alignment vertical="center"/>
      <protection/>
    </xf>
    <xf numFmtId="0" fontId="12" fillId="0" borderId="4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 vertical="center"/>
      <protection/>
    </xf>
    <xf numFmtId="3" fontId="12" fillId="0" borderId="5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4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5" fillId="0" borderId="0" xfId="21" applyFont="1" applyBorder="1" applyAlignment="1">
      <alignment/>
      <protection/>
    </xf>
    <xf numFmtId="0" fontId="15" fillId="0" borderId="0" xfId="21" applyFont="1" applyBorder="1">
      <alignment/>
      <protection/>
    </xf>
    <xf numFmtId="0" fontId="15" fillId="0" borderId="0" xfId="22" applyFont="1" applyFill="1" applyBorder="1" applyAlignment="1">
      <alignment vertical="center"/>
      <protection/>
    </xf>
    <xf numFmtId="0" fontId="14" fillId="4" borderId="3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vertical="center"/>
      <protection/>
    </xf>
    <xf numFmtId="0" fontId="14" fillId="0" borderId="8" xfId="22" applyFont="1" applyFill="1" applyBorder="1" applyAlignment="1">
      <alignment horizontal="center" vertical="center" wrapText="1"/>
      <protection/>
    </xf>
    <xf numFmtId="0" fontId="10" fillId="4" borderId="5" xfId="22" applyFont="1" applyFill="1" applyBorder="1" applyAlignment="1">
      <alignment vertical="center"/>
      <protection/>
    </xf>
    <xf numFmtId="0" fontId="10" fillId="4" borderId="5" xfId="23" applyFont="1" applyFill="1" applyBorder="1" applyAlignment="1">
      <alignment horizontal="center" vertical="center"/>
      <protection/>
    </xf>
    <xf numFmtId="0" fontId="10" fillId="4" borderId="0" xfId="23" applyFont="1" applyFill="1" applyBorder="1" applyAlignment="1">
      <alignment horizontal="center" vertical="center"/>
      <protection/>
    </xf>
    <xf numFmtId="0" fontId="10" fillId="4" borderId="6" xfId="23" applyFont="1" applyFill="1" applyBorder="1" applyAlignment="1">
      <alignment horizontal="center" vertical="center"/>
      <protection/>
    </xf>
    <xf numFmtId="0" fontId="10" fillId="4" borderId="5" xfId="22" applyFont="1" applyFill="1" applyBorder="1" applyAlignment="1">
      <alignment horizontal="center" vertical="center"/>
      <protection/>
    </xf>
    <xf numFmtId="0" fontId="10" fillId="4" borderId="0" xfId="22" applyFont="1" applyFill="1" applyBorder="1" applyAlignment="1">
      <alignment horizontal="center" vertical="center"/>
      <protection/>
    </xf>
    <xf numFmtId="0" fontId="10" fillId="4" borderId="6" xfId="22" applyFont="1" applyFill="1" applyBorder="1" applyAlignment="1">
      <alignment horizontal="center" vertical="center"/>
      <protection/>
    </xf>
    <xf numFmtId="0" fontId="10" fillId="4" borderId="5" xfId="24" applyFont="1" applyFill="1" applyBorder="1" applyAlignment="1">
      <alignment horizontal="center" vertical="center"/>
      <protection/>
    </xf>
    <xf numFmtId="0" fontId="10" fillId="4" borderId="0" xfId="24" applyFont="1" applyFill="1" applyBorder="1" applyAlignment="1">
      <alignment horizontal="center" vertical="center"/>
      <protection/>
    </xf>
    <xf numFmtId="0" fontId="10" fillId="4" borderId="6" xfId="24" applyFont="1" applyFill="1" applyBorder="1" applyAlignment="1">
      <alignment horizontal="center" vertical="center"/>
      <protection/>
    </xf>
    <xf numFmtId="0" fontId="13" fillId="0" borderId="5" xfId="23" applyFont="1" applyBorder="1" applyAlignment="1">
      <alignment horizontal="center" vertical="center"/>
      <protection/>
    </xf>
    <xf numFmtId="0" fontId="13" fillId="0" borderId="0" xfId="23" applyFont="1" applyBorder="1" applyAlignment="1">
      <alignment horizontal="center" vertical="center"/>
      <protection/>
    </xf>
    <xf numFmtId="0" fontId="13" fillId="0" borderId="6" xfId="23" applyFont="1" applyBorder="1" applyAlignment="1">
      <alignment horizontal="center" vertical="center"/>
      <protection/>
    </xf>
    <xf numFmtId="2" fontId="13" fillId="0" borderId="6" xfId="23" applyNumberFormat="1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vertical="center"/>
      <protection/>
    </xf>
    <xf numFmtId="0" fontId="13" fillId="0" borderId="5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6" xfId="22" applyFont="1" applyFill="1" applyBorder="1" applyAlignment="1">
      <alignment horizontal="center" vertical="center"/>
      <protection/>
    </xf>
    <xf numFmtId="2" fontId="13" fillId="0" borderId="6" xfId="22" applyNumberFormat="1" applyFont="1" applyFill="1" applyBorder="1" applyAlignment="1">
      <alignment horizontal="center" vertical="center"/>
      <protection/>
    </xf>
    <xf numFmtId="0" fontId="10" fillId="0" borderId="5" xfId="22" applyFont="1" applyFill="1" applyBorder="1" applyAlignment="1">
      <alignment vertical="center"/>
      <protection/>
    </xf>
    <xf numFmtId="0" fontId="10" fillId="0" borderId="5" xfId="24" applyFont="1" applyFill="1" applyBorder="1" applyAlignment="1">
      <alignment horizontal="center" vertic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10" fillId="0" borderId="6" xfId="24" applyFont="1" applyFill="1" applyBorder="1" applyAlignment="1">
      <alignment horizontal="center" vertical="center"/>
      <protection/>
    </xf>
    <xf numFmtId="0" fontId="12" fillId="0" borderId="6" xfId="23" applyFont="1" applyBorder="1" applyAlignment="1">
      <alignment horizontal="center" vertical="center"/>
      <protection/>
    </xf>
    <xf numFmtId="0" fontId="12" fillId="0" borderId="5" xfId="23" applyFont="1" applyBorder="1" applyAlignment="1">
      <alignment horizontal="center" vertical="center"/>
      <protection/>
    </xf>
    <xf numFmtId="0" fontId="12" fillId="0" borderId="0" xfId="23" applyFont="1" applyBorder="1" applyAlignment="1">
      <alignment horizontal="center" vertical="center"/>
      <protection/>
    </xf>
    <xf numFmtId="0" fontId="12" fillId="0" borderId="5" xfId="22" applyFont="1" applyFill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0" borderId="6" xfId="22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vertical="center"/>
      <protection/>
    </xf>
    <xf numFmtId="0" fontId="10" fillId="0" borderId="5" xfId="23" applyFont="1" applyFill="1" applyBorder="1" applyAlignment="1">
      <alignment horizontal="center" vertical="center"/>
      <protection/>
    </xf>
    <xf numFmtId="0" fontId="10" fillId="0" borderId="0" xfId="23" applyFont="1" applyFill="1" applyBorder="1" applyAlignment="1">
      <alignment horizontal="center" vertical="center"/>
      <protection/>
    </xf>
    <xf numFmtId="0" fontId="10" fillId="0" borderId="6" xfId="23" applyFont="1" applyFill="1" applyBorder="1" applyAlignment="1">
      <alignment horizontal="center" vertical="center"/>
      <protection/>
    </xf>
    <xf numFmtId="0" fontId="10" fillId="4" borderId="5" xfId="23" applyFont="1" applyFill="1" applyBorder="1" applyAlignment="1">
      <alignment vertical="center"/>
      <protection/>
    </xf>
    <xf numFmtId="0" fontId="10" fillId="4" borderId="5" xfId="24" applyFont="1" applyFill="1" applyBorder="1" applyAlignment="1">
      <alignment vertical="center"/>
      <protection/>
    </xf>
    <xf numFmtId="0" fontId="12" fillId="0" borderId="9" xfId="22" applyFont="1" applyFill="1" applyBorder="1" applyAlignment="1">
      <alignment horizontal="center" vertical="center"/>
      <protection/>
    </xf>
    <xf numFmtId="0" fontId="12" fillId="0" borderId="10" xfId="22" applyFont="1" applyFill="1" applyBorder="1" applyAlignment="1">
      <alignment horizontal="center" vertical="center"/>
      <protection/>
    </xf>
    <xf numFmtId="0" fontId="12" fillId="0" borderId="8" xfId="22" applyFont="1" applyFill="1" applyBorder="1" applyAlignment="1">
      <alignment horizontal="center" vertical="center"/>
      <protection/>
    </xf>
    <xf numFmtId="0" fontId="14" fillId="0" borderId="7" xfId="23" applyFont="1" applyBorder="1" applyAlignment="1">
      <alignment horizontal="center" vertical="center"/>
      <protection/>
    </xf>
    <xf numFmtId="0" fontId="10" fillId="0" borderId="2" xfId="23" applyFont="1" applyBorder="1" applyAlignment="1">
      <alignment horizontal="center" vertical="center"/>
      <protection/>
    </xf>
    <xf numFmtId="0" fontId="10" fillId="0" borderId="3" xfId="23" applyFont="1" applyBorder="1" applyAlignment="1">
      <alignment horizontal="center" vertical="center"/>
      <protection/>
    </xf>
    <xf numFmtId="0" fontId="10" fillId="0" borderId="9" xfId="22" applyFont="1" applyFill="1" applyBorder="1" applyAlignment="1">
      <alignment horizontal="center" vertical="center"/>
      <protection/>
    </xf>
    <xf numFmtId="0" fontId="10" fillId="0" borderId="10" xfId="22" applyFont="1" applyFill="1" applyBorder="1" applyAlignment="1">
      <alignment horizontal="center" vertical="center"/>
      <protection/>
    </xf>
    <xf numFmtId="0" fontId="10" fillId="0" borderId="8" xfId="22" applyFont="1" applyFill="1" applyBorder="1" applyAlignment="1">
      <alignment horizontal="center" vertical="center"/>
      <protection/>
    </xf>
    <xf numFmtId="0" fontId="10" fillId="0" borderId="1" xfId="24" applyFont="1" applyFill="1" applyBorder="1" applyAlignment="1">
      <alignment horizontal="center" vertical="center"/>
      <protection/>
    </xf>
    <xf numFmtId="0" fontId="10" fillId="0" borderId="2" xfId="24" applyFont="1" applyFill="1" applyBorder="1" applyAlignment="1">
      <alignment horizontal="center" vertical="center"/>
      <protection/>
    </xf>
    <xf numFmtId="0" fontId="10" fillId="0" borderId="3" xfId="24" applyFont="1" applyFill="1" applyBorder="1" applyAlignment="1">
      <alignment horizontal="center" vertical="center"/>
      <protection/>
    </xf>
    <xf numFmtId="0" fontId="14" fillId="0" borderId="11" xfId="23" applyFont="1" applyBorder="1" applyAlignment="1">
      <alignment horizontal="center" vertical="center" wrapText="1"/>
      <protection/>
    </xf>
    <xf numFmtId="3" fontId="14" fillId="0" borderId="1" xfId="24" applyNumberFormat="1" applyFont="1" applyFill="1" applyBorder="1" applyAlignment="1">
      <alignment horizontal="center" vertical="center"/>
      <protection/>
    </xf>
    <xf numFmtId="3" fontId="14" fillId="0" borderId="2" xfId="24" applyNumberFormat="1" applyFont="1" applyFill="1" applyBorder="1" applyAlignment="1">
      <alignment horizontal="center" vertical="center"/>
      <protection/>
    </xf>
    <xf numFmtId="3" fontId="14" fillId="0" borderId="3" xfId="24" applyNumberFormat="1" applyFont="1" applyFill="1" applyBorder="1" applyAlignment="1">
      <alignment horizontal="center" vertical="center"/>
      <protection/>
    </xf>
    <xf numFmtId="4" fontId="15" fillId="0" borderId="11" xfId="24" applyNumberFormat="1" applyFont="1" applyFill="1" applyBorder="1" applyAlignment="1">
      <alignment vertical="center"/>
      <protection/>
    </xf>
    <xf numFmtId="0" fontId="15" fillId="0" borderId="7" xfId="23" applyFont="1" applyBorder="1" applyAlignment="1">
      <alignment horizontal="center" vertical="center" wrapText="1"/>
      <protection/>
    </xf>
    <xf numFmtId="2" fontId="15" fillId="0" borderId="1" xfId="23" applyNumberFormat="1" applyFont="1" applyBorder="1" applyAlignment="1">
      <alignment vertical="center"/>
      <protection/>
    </xf>
    <xf numFmtId="2" fontId="15" fillId="0" borderId="2" xfId="23" applyNumberFormat="1" applyFont="1" applyBorder="1" applyAlignment="1">
      <alignment vertical="center"/>
      <protection/>
    </xf>
    <xf numFmtId="2" fontId="15" fillId="0" borderId="3" xfId="23" applyNumberFormat="1" applyFont="1" applyBorder="1" applyAlignment="1">
      <alignment vertical="center"/>
      <protection/>
    </xf>
    <xf numFmtId="0" fontId="15" fillId="4" borderId="7" xfId="23" applyFont="1" applyFill="1" applyBorder="1" applyAlignment="1">
      <alignment vertical="center"/>
      <protection/>
    </xf>
    <xf numFmtId="0" fontId="15" fillId="4" borderId="7" xfId="22" applyFont="1" applyFill="1" applyBorder="1" applyAlignment="1">
      <alignment vertical="center"/>
      <protection/>
    </xf>
    <xf numFmtId="0" fontId="15" fillId="4" borderId="7" xfId="24" applyFont="1" applyFill="1" applyBorder="1" applyAlignment="1">
      <alignment vertical="center"/>
      <protection/>
    </xf>
    <xf numFmtId="0" fontId="15" fillId="0" borderId="11" xfId="23" applyFont="1" applyBorder="1" applyAlignment="1">
      <alignment horizontal="center" vertical="center" wrapText="1"/>
      <protection/>
    </xf>
    <xf numFmtId="4" fontId="15" fillId="0" borderId="1" xfId="24" applyNumberFormat="1" applyFont="1" applyFill="1" applyBorder="1" applyAlignment="1">
      <alignment vertical="center"/>
      <protection/>
    </xf>
    <xf numFmtId="4" fontId="15" fillId="0" borderId="2" xfId="24" applyNumberFormat="1" applyFont="1" applyFill="1" applyBorder="1" applyAlignment="1">
      <alignment vertical="center"/>
      <protection/>
    </xf>
    <xf numFmtId="4" fontId="15" fillId="0" borderId="3" xfId="24" applyNumberFormat="1" applyFont="1" applyFill="1" applyBorder="1" applyAlignment="1">
      <alignment vertical="center"/>
      <protection/>
    </xf>
    <xf numFmtId="4" fontId="14" fillId="0" borderId="7" xfId="23" applyNumberFormat="1" applyFont="1" applyBorder="1" applyAlignment="1">
      <alignment vertical="center"/>
      <protection/>
    </xf>
    <xf numFmtId="0" fontId="15" fillId="0" borderId="0" xfId="23" applyFont="1" applyBorder="1" applyAlignment="1">
      <alignment vertical="center"/>
      <protection/>
    </xf>
    <xf numFmtId="0" fontId="15" fillId="0" borderId="0" xfId="24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justify" vertical="top" wrapText="1"/>
    </xf>
    <xf numFmtId="4" fontId="12" fillId="0" borderId="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top"/>
    </xf>
    <xf numFmtId="3" fontId="14" fillId="0" borderId="0" xfId="0" applyNumberFormat="1" applyFont="1" applyAlignment="1">
      <alignment/>
    </xf>
    <xf numFmtId="4" fontId="14" fillId="0" borderId="2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4" fontId="14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3" fontId="16" fillId="0" borderId="0" xfId="0" applyNumberFormat="1" applyFont="1" applyAlignment="1">
      <alignment/>
    </xf>
    <xf numFmtId="0" fontId="14" fillId="0" borderId="0" xfId="0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12" fillId="0" borderId="10" xfId="0" applyFont="1" applyBorder="1" applyAlignment="1">
      <alignment horizontal="justify" vertical="top" wrapText="1"/>
    </xf>
    <xf numFmtId="0" fontId="14" fillId="0" borderId="0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4" xfId="21" applyFont="1" applyBorder="1" applyAlignment="1">
      <alignment horizontal="center" vertical="center" wrapText="1"/>
      <protection/>
    </xf>
    <xf numFmtId="0" fontId="14" fillId="0" borderId="6" xfId="21" applyFont="1" applyBorder="1" applyAlignment="1">
      <alignment horizontal="center" vertical="center" wrapText="1"/>
      <protection/>
    </xf>
    <xf numFmtId="0" fontId="14" fillId="0" borderId="8" xfId="21" applyFont="1" applyBorder="1" applyAlignment="1">
      <alignment horizontal="center" vertical="center" wrapText="1"/>
      <protection/>
    </xf>
    <xf numFmtId="204" fontId="14" fillId="0" borderId="5" xfId="21" applyNumberFormat="1" applyFont="1" applyBorder="1" applyAlignment="1">
      <alignment horizontal="center" vertical="center" wrapText="1"/>
      <protection/>
    </xf>
    <xf numFmtId="204" fontId="14" fillId="0" borderId="6" xfId="21" applyNumberFormat="1" applyFont="1" applyBorder="1" applyAlignment="1">
      <alignment horizontal="center" vertical="center" wrapText="1"/>
      <protection/>
    </xf>
    <xf numFmtId="0" fontId="14" fillId="0" borderId="12" xfId="21" applyFont="1" applyBorder="1" applyAlignment="1">
      <alignment horizontal="center" vertical="center" wrapText="1"/>
      <protection/>
    </xf>
    <xf numFmtId="0" fontId="14" fillId="0" borderId="4" xfId="21" applyFont="1" applyBorder="1" applyAlignment="1">
      <alignment horizontal="center" vertical="center" wrapText="1"/>
      <protection/>
    </xf>
    <xf numFmtId="0" fontId="14" fillId="0" borderId="11" xfId="21" applyFont="1" applyBorder="1" applyAlignment="1">
      <alignment horizontal="center" vertical="center" wrapText="1"/>
      <protection/>
    </xf>
    <xf numFmtId="0" fontId="14" fillId="0" borderId="13" xfId="21" applyFont="1" applyBorder="1" applyAlignment="1">
      <alignment horizontal="center" vertical="center" wrapText="1" shrinkToFit="1"/>
      <protection/>
    </xf>
    <xf numFmtId="0" fontId="14" fillId="0" borderId="0" xfId="21" applyFont="1" applyBorder="1" applyAlignment="1">
      <alignment horizontal="center" vertical="center" wrapText="1" shrinkToFit="1"/>
      <protection/>
    </xf>
    <xf numFmtId="0" fontId="14" fillId="0" borderId="10" xfId="21" applyFont="1" applyBorder="1" applyAlignment="1">
      <alignment horizontal="center" vertical="center" wrapText="1" shrinkToFit="1"/>
      <protection/>
    </xf>
    <xf numFmtId="0" fontId="14" fillId="0" borderId="15" xfId="21" applyFont="1" applyBorder="1" applyAlignment="1">
      <alignment horizontal="center" vertical="center" wrapText="1"/>
      <protection/>
    </xf>
    <xf numFmtId="0" fontId="14" fillId="0" borderId="1" xfId="23" applyFont="1" applyBorder="1" applyAlignment="1">
      <alignment horizontal="center" vertical="center" wrapText="1"/>
      <protection/>
    </xf>
    <xf numFmtId="0" fontId="14" fillId="0" borderId="2" xfId="23" applyFont="1" applyBorder="1" applyAlignment="1">
      <alignment horizontal="center" vertical="center" wrapText="1"/>
      <protection/>
    </xf>
    <xf numFmtId="0" fontId="14" fillId="0" borderId="3" xfId="23" applyFont="1" applyBorder="1" applyAlignment="1">
      <alignment horizontal="center" vertical="center" wrapText="1"/>
      <protection/>
    </xf>
    <xf numFmtId="0" fontId="14" fillId="0" borderId="12" xfId="22" applyFont="1" applyFill="1" applyBorder="1" applyAlignment="1">
      <alignment horizontal="center" vertical="center" wrapText="1"/>
      <protection/>
    </xf>
    <xf numFmtId="0" fontId="14" fillId="0" borderId="11" xfId="22" applyFont="1" applyFill="1" applyBorder="1" applyAlignment="1">
      <alignment horizontal="center" vertical="center" wrapText="1"/>
      <protection/>
    </xf>
    <xf numFmtId="0" fontId="14" fillId="0" borderId="15" xfId="22" applyFont="1" applyFill="1" applyBorder="1" applyAlignment="1">
      <alignment horizontal="center" vertical="center"/>
      <protection/>
    </xf>
    <xf numFmtId="0" fontId="14" fillId="0" borderId="9" xfId="22" applyFont="1" applyFill="1" applyBorder="1" applyAlignment="1">
      <alignment horizontal="center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10" xfId="22" applyFont="1" applyFill="1" applyBorder="1" applyAlignment="1">
      <alignment horizontal="center" vertical="center"/>
      <protection/>
    </xf>
    <xf numFmtId="0" fontId="14" fillId="0" borderId="14" xfId="22" applyFont="1" applyFill="1" applyBorder="1" applyAlignment="1">
      <alignment horizontal="center" vertical="center"/>
      <protection/>
    </xf>
    <xf numFmtId="0" fontId="14" fillId="0" borderId="8" xfId="22" applyFont="1" applyFill="1" applyBorder="1" applyAlignment="1">
      <alignment horizontal="center" vertical="center"/>
      <protection/>
    </xf>
    <xf numFmtId="0" fontId="14" fillId="0" borderId="1" xfId="22" applyFont="1" applyFill="1" applyBorder="1" applyAlignment="1">
      <alignment horizontal="center" vertical="center"/>
      <protection/>
    </xf>
    <xf numFmtId="0" fontId="14" fillId="0" borderId="2" xfId="22" applyFont="1" applyFill="1" applyBorder="1" applyAlignment="1">
      <alignment horizontal="center" vertical="center"/>
      <protection/>
    </xf>
    <xf numFmtId="0" fontId="14" fillId="0" borderId="3" xfId="22" applyFont="1" applyFill="1" applyBorder="1" applyAlignment="1">
      <alignment horizontal="center"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4" fillId="0" borderId="3" xfId="23" applyFont="1" applyBorder="1" applyAlignment="1">
      <alignment horizontal="center" vertical="center"/>
      <protection/>
    </xf>
    <xf numFmtId="0" fontId="14" fillId="0" borderId="1" xfId="24" applyFont="1" applyFill="1" applyBorder="1" applyAlignment="1">
      <alignment horizontal="center" vertical="center"/>
      <protection/>
    </xf>
    <xf numFmtId="0" fontId="14" fillId="0" borderId="2" xfId="24" applyFont="1" applyFill="1" applyBorder="1" applyAlignment="1">
      <alignment horizontal="center" vertical="center"/>
      <protection/>
    </xf>
    <xf numFmtId="0" fontId="14" fillId="0" borderId="3" xfId="24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stimate_table" xfId="21"/>
    <cellStyle name="Normal_proceneti objekti - ambulanti" xfId="22"/>
    <cellStyle name="Normal_proceneti objekti - skoli" xfId="23"/>
    <cellStyle name="Normal_proceneti objekti - verski objekti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43"/>
  <sheetViews>
    <sheetView tabSelected="1" zoomScaleSheetLayoutView="93" workbookViewId="0" topLeftCell="A1">
      <selection activeCell="A1" sqref="A1:A2"/>
    </sheetView>
  </sheetViews>
  <sheetFormatPr defaultColWidth="9.140625" defaultRowHeight="12.75" outlineLevelRow="1"/>
  <cols>
    <col min="1" max="1" width="13.28125" style="15" bestFit="1" customWidth="1"/>
    <col min="2" max="2" width="9.57421875" style="15" bestFit="1" customWidth="1"/>
    <col min="3" max="3" width="10.140625" style="15" bestFit="1" customWidth="1"/>
    <col min="4" max="4" width="9.421875" style="15" bestFit="1" customWidth="1"/>
    <col min="5" max="6" width="10.7109375" style="15" bestFit="1" customWidth="1"/>
    <col min="7" max="7" width="9.7109375" style="15" customWidth="1"/>
    <col min="8" max="8" width="10.7109375" style="15" bestFit="1" customWidth="1"/>
    <col min="9" max="9" width="9.28125" style="15" bestFit="1" customWidth="1"/>
    <col min="10" max="10" width="9.421875" style="15" customWidth="1"/>
    <col min="11" max="11" width="10.7109375" style="15" bestFit="1" customWidth="1"/>
    <col min="12" max="12" width="9.28125" style="15" bestFit="1" customWidth="1"/>
    <col min="13" max="13" width="9.421875" style="15" customWidth="1"/>
    <col min="14" max="14" width="10.140625" style="15" customWidth="1"/>
    <col min="15" max="15" width="9.28125" style="15" bestFit="1" customWidth="1"/>
    <col min="16" max="16" width="9.28125" style="15" customWidth="1"/>
    <col min="17" max="17" width="9.8515625" style="15" customWidth="1"/>
    <col min="18" max="18" width="9.28125" style="15" bestFit="1" customWidth="1"/>
    <col min="19" max="19" width="19.28125" style="15" customWidth="1"/>
    <col min="20" max="20" width="8.8515625" style="15" customWidth="1"/>
    <col min="21" max="21" width="7.00390625" style="15" customWidth="1"/>
    <col min="22" max="22" width="5.28125" style="15" customWidth="1"/>
    <col min="23" max="24" width="8.140625" style="15" customWidth="1"/>
    <col min="25" max="25" width="4.7109375" style="15" customWidth="1"/>
    <col min="26" max="26" width="7.00390625" style="15" customWidth="1"/>
    <col min="27" max="27" width="6.421875" style="15" customWidth="1"/>
    <col min="28" max="28" width="4.7109375" style="15" customWidth="1"/>
    <col min="29" max="29" width="5.8515625" style="15" customWidth="1"/>
    <col min="30" max="30" width="6.421875" style="15" customWidth="1"/>
    <col min="31" max="31" width="4.7109375" style="15" customWidth="1"/>
    <col min="32" max="32" width="5.8515625" style="15" customWidth="1"/>
    <col min="33" max="33" width="6.421875" style="15" customWidth="1"/>
    <col min="34" max="34" width="4.7109375" style="15" customWidth="1"/>
    <col min="35" max="35" width="5.8515625" style="15" customWidth="1"/>
    <col min="36" max="36" width="6.421875" style="15" customWidth="1"/>
    <col min="37" max="16384" width="8.8515625" style="15" customWidth="1"/>
  </cols>
  <sheetData>
    <row r="1" spans="1:18" ht="13.5" thickBot="1">
      <c r="A1" s="153" t="s">
        <v>88</v>
      </c>
      <c r="B1" s="155" t="s">
        <v>85</v>
      </c>
      <c r="C1" s="155" t="s">
        <v>89</v>
      </c>
      <c r="D1" s="155" t="s">
        <v>84</v>
      </c>
      <c r="E1" s="155" t="s">
        <v>83</v>
      </c>
      <c r="F1" s="155" t="s">
        <v>82</v>
      </c>
      <c r="G1" s="150" t="s">
        <v>47</v>
      </c>
      <c r="H1" s="151"/>
      <c r="I1" s="152"/>
      <c r="J1" s="150" t="s">
        <v>48</v>
      </c>
      <c r="K1" s="151"/>
      <c r="L1" s="152"/>
      <c r="M1" s="150" t="s">
        <v>49</v>
      </c>
      <c r="N1" s="151"/>
      <c r="O1" s="152"/>
      <c r="P1" s="150" t="s">
        <v>50</v>
      </c>
      <c r="Q1" s="151"/>
      <c r="R1" s="152"/>
    </row>
    <row r="2" spans="1:18" s="20" customFormat="1" ht="39" thickBot="1">
      <c r="A2" s="154"/>
      <c r="B2" s="156"/>
      <c r="C2" s="156"/>
      <c r="D2" s="156"/>
      <c r="E2" s="156"/>
      <c r="F2" s="156"/>
      <c r="G2" s="1" t="s">
        <v>45</v>
      </c>
      <c r="H2" s="2" t="s">
        <v>80</v>
      </c>
      <c r="I2" s="3" t="s">
        <v>81</v>
      </c>
      <c r="J2" s="1" t="s">
        <v>45</v>
      </c>
      <c r="K2" s="2" t="s">
        <v>80</v>
      </c>
      <c r="L2" s="3" t="s">
        <v>81</v>
      </c>
      <c r="M2" s="1" t="s">
        <v>45</v>
      </c>
      <c r="N2" s="2" t="s">
        <v>80</v>
      </c>
      <c r="O2" s="3" t="s">
        <v>81</v>
      </c>
      <c r="P2" s="1" t="s">
        <v>45</v>
      </c>
      <c r="Q2" s="2" t="s">
        <v>80</v>
      </c>
      <c r="R2" s="3" t="s">
        <v>81</v>
      </c>
    </row>
    <row r="3" spans="1:18" s="23" customFormat="1" ht="12.75" customHeight="1">
      <c r="A3" s="5" t="s">
        <v>5</v>
      </c>
      <c r="B3" s="7">
        <v>2166</v>
      </c>
      <c r="C3" s="21">
        <v>92</v>
      </c>
      <c r="D3" s="22">
        <v>2</v>
      </c>
      <c r="E3" s="8">
        <v>407703</v>
      </c>
      <c r="F3" s="8">
        <v>25662</v>
      </c>
      <c r="G3" s="6">
        <v>749</v>
      </c>
      <c r="H3" s="8">
        <v>136535</v>
      </c>
      <c r="I3" s="9">
        <v>3436</v>
      </c>
      <c r="J3" s="6">
        <v>814</v>
      </c>
      <c r="K3" s="8">
        <v>161065</v>
      </c>
      <c r="L3" s="9">
        <v>9394</v>
      </c>
      <c r="M3" s="6">
        <v>354</v>
      </c>
      <c r="N3" s="8">
        <v>68900</v>
      </c>
      <c r="O3" s="9">
        <v>6711</v>
      </c>
      <c r="P3" s="6">
        <v>249</v>
      </c>
      <c r="Q3" s="8">
        <v>41205</v>
      </c>
      <c r="R3" s="9">
        <v>6121</v>
      </c>
    </row>
    <row r="4" spans="1:18" ht="12.75" customHeight="1" outlineLevel="1">
      <c r="A4" s="10" t="s">
        <v>51</v>
      </c>
      <c r="B4" s="12">
        <v>573</v>
      </c>
      <c r="C4" s="24">
        <v>88</v>
      </c>
      <c r="D4" s="25">
        <v>1.8</v>
      </c>
      <c r="E4" s="13">
        <v>93386</v>
      </c>
      <c r="F4" s="13">
        <v>7216</v>
      </c>
      <c r="G4" s="11">
        <v>180</v>
      </c>
      <c r="H4" s="13">
        <v>30802</v>
      </c>
      <c r="I4" s="14">
        <v>789</v>
      </c>
      <c r="J4" s="11">
        <v>139</v>
      </c>
      <c r="K4" s="13">
        <v>23467</v>
      </c>
      <c r="L4" s="14">
        <v>1293</v>
      </c>
      <c r="M4" s="11">
        <v>85</v>
      </c>
      <c r="N4" s="13">
        <v>14984</v>
      </c>
      <c r="O4" s="14">
        <v>1497</v>
      </c>
      <c r="P4" s="11">
        <v>169</v>
      </c>
      <c r="Q4" s="13">
        <v>24134</v>
      </c>
      <c r="R4" s="14">
        <v>3637</v>
      </c>
    </row>
    <row r="5" spans="1:18" ht="12.75" customHeight="1" outlineLevel="1">
      <c r="A5" s="10" t="s">
        <v>52</v>
      </c>
      <c r="B5" s="12">
        <v>176</v>
      </c>
      <c r="C5" s="24">
        <v>92</v>
      </c>
      <c r="D5" s="25">
        <v>2</v>
      </c>
      <c r="E5" s="13">
        <v>33443</v>
      </c>
      <c r="F5" s="13">
        <v>2054</v>
      </c>
      <c r="G5" s="11">
        <v>61</v>
      </c>
      <c r="H5" s="13">
        <v>9670</v>
      </c>
      <c r="I5" s="14">
        <v>260</v>
      </c>
      <c r="J5" s="11">
        <v>78</v>
      </c>
      <c r="K5" s="13">
        <v>15375</v>
      </c>
      <c r="L5" s="14">
        <v>940</v>
      </c>
      <c r="M5" s="11">
        <v>28</v>
      </c>
      <c r="N5" s="13">
        <v>6701</v>
      </c>
      <c r="O5" s="14">
        <v>626</v>
      </c>
      <c r="P5" s="11">
        <v>9</v>
      </c>
      <c r="Q5" s="13">
        <v>1698</v>
      </c>
      <c r="R5" s="14">
        <v>228</v>
      </c>
    </row>
    <row r="6" spans="1:18" ht="12.75" customHeight="1" outlineLevel="1">
      <c r="A6" s="10" t="s">
        <v>6</v>
      </c>
      <c r="B6" s="12">
        <v>147</v>
      </c>
      <c r="C6" s="24">
        <v>80</v>
      </c>
      <c r="D6" s="25">
        <v>2</v>
      </c>
      <c r="E6" s="13">
        <v>24003</v>
      </c>
      <c r="F6" s="13">
        <v>1831</v>
      </c>
      <c r="G6" s="11">
        <v>36</v>
      </c>
      <c r="H6" s="13">
        <v>5708</v>
      </c>
      <c r="I6" s="14">
        <v>66</v>
      </c>
      <c r="J6" s="11">
        <v>29</v>
      </c>
      <c r="K6" s="13">
        <v>5175</v>
      </c>
      <c r="L6" s="14">
        <v>352</v>
      </c>
      <c r="M6" s="11">
        <v>77</v>
      </c>
      <c r="N6" s="13">
        <v>12104</v>
      </c>
      <c r="O6" s="14">
        <v>1278</v>
      </c>
      <c r="P6" s="11">
        <v>5</v>
      </c>
      <c r="Q6" s="13">
        <v>1016</v>
      </c>
      <c r="R6" s="14">
        <v>135</v>
      </c>
    </row>
    <row r="7" spans="1:18" ht="12.75" customHeight="1" outlineLevel="1">
      <c r="A7" s="10" t="s">
        <v>7</v>
      </c>
      <c r="B7" s="12">
        <v>271</v>
      </c>
      <c r="C7" s="24">
        <v>100</v>
      </c>
      <c r="D7" s="25">
        <v>2.1</v>
      </c>
      <c r="E7" s="13">
        <v>57589</v>
      </c>
      <c r="F7" s="13">
        <v>3117</v>
      </c>
      <c r="G7" s="11">
        <v>116</v>
      </c>
      <c r="H7" s="13">
        <v>23714</v>
      </c>
      <c r="I7" s="14">
        <v>613</v>
      </c>
      <c r="J7" s="11">
        <v>113</v>
      </c>
      <c r="K7" s="13">
        <v>23465</v>
      </c>
      <c r="L7" s="14">
        <v>1352</v>
      </c>
      <c r="M7" s="11">
        <v>30</v>
      </c>
      <c r="N7" s="13">
        <v>7662</v>
      </c>
      <c r="O7" s="14">
        <v>739</v>
      </c>
      <c r="P7" s="11">
        <v>12</v>
      </c>
      <c r="Q7" s="13">
        <v>2747</v>
      </c>
      <c r="R7" s="14">
        <v>413</v>
      </c>
    </row>
    <row r="8" spans="1:18" ht="12.75" customHeight="1" outlineLevel="1">
      <c r="A8" s="10" t="s">
        <v>53</v>
      </c>
      <c r="B8" s="12">
        <v>63</v>
      </c>
      <c r="C8" s="24">
        <v>95</v>
      </c>
      <c r="D8" s="25">
        <v>2.1</v>
      </c>
      <c r="E8" s="13">
        <v>13175</v>
      </c>
      <c r="F8" s="13">
        <v>620</v>
      </c>
      <c r="G8" s="11">
        <v>31</v>
      </c>
      <c r="H8" s="13">
        <v>6034</v>
      </c>
      <c r="I8" s="14">
        <v>161</v>
      </c>
      <c r="J8" s="11">
        <v>28</v>
      </c>
      <c r="K8" s="13">
        <v>6257</v>
      </c>
      <c r="L8" s="14">
        <v>350</v>
      </c>
      <c r="M8" s="11">
        <v>3</v>
      </c>
      <c r="N8" s="13">
        <v>614</v>
      </c>
      <c r="O8" s="14">
        <v>55</v>
      </c>
      <c r="P8" s="11">
        <v>1</v>
      </c>
      <c r="Q8" s="13">
        <v>270</v>
      </c>
      <c r="R8" s="14">
        <v>54</v>
      </c>
    </row>
    <row r="9" spans="1:18" ht="12.75" customHeight="1" outlineLevel="1">
      <c r="A9" s="10" t="s">
        <v>54</v>
      </c>
      <c r="B9" s="12">
        <v>528</v>
      </c>
      <c r="C9" s="24">
        <v>94</v>
      </c>
      <c r="D9" s="25">
        <v>2.1</v>
      </c>
      <c r="E9" s="13">
        <v>103633</v>
      </c>
      <c r="F9" s="13">
        <v>6211</v>
      </c>
      <c r="G9" s="11">
        <v>173</v>
      </c>
      <c r="H9" s="13">
        <v>31170</v>
      </c>
      <c r="I9" s="14">
        <v>786</v>
      </c>
      <c r="J9" s="11">
        <v>244</v>
      </c>
      <c r="K9" s="13">
        <v>49877</v>
      </c>
      <c r="L9" s="14">
        <v>2918</v>
      </c>
      <c r="M9" s="11">
        <v>76</v>
      </c>
      <c r="N9" s="13">
        <v>15664</v>
      </c>
      <c r="O9" s="14">
        <v>1473</v>
      </c>
      <c r="P9" s="11">
        <v>35</v>
      </c>
      <c r="Q9" s="13">
        <v>6922</v>
      </c>
      <c r="R9" s="14">
        <v>1034</v>
      </c>
    </row>
    <row r="10" spans="1:18" ht="12.75" customHeight="1" outlineLevel="1">
      <c r="A10" s="10" t="s">
        <v>14</v>
      </c>
      <c r="B10" s="12">
        <v>291</v>
      </c>
      <c r="C10" s="24">
        <v>94</v>
      </c>
      <c r="D10" s="25">
        <v>2.1</v>
      </c>
      <c r="E10" s="13">
        <v>58498</v>
      </c>
      <c r="F10" s="13">
        <v>3268</v>
      </c>
      <c r="G10" s="11">
        <v>125</v>
      </c>
      <c r="H10" s="13">
        <v>23598</v>
      </c>
      <c r="I10" s="14">
        <v>614</v>
      </c>
      <c r="J10" s="11">
        <v>113</v>
      </c>
      <c r="K10" s="13">
        <v>23395</v>
      </c>
      <c r="L10" s="14">
        <v>1374</v>
      </c>
      <c r="M10" s="11">
        <v>37</v>
      </c>
      <c r="N10" s="13">
        <v>7593</v>
      </c>
      <c r="O10" s="14">
        <v>726</v>
      </c>
      <c r="P10" s="11">
        <v>16</v>
      </c>
      <c r="Q10" s="13">
        <v>3913</v>
      </c>
      <c r="R10" s="14">
        <v>554</v>
      </c>
    </row>
    <row r="11" spans="1:18" ht="12.75" customHeight="1" outlineLevel="1">
      <c r="A11" s="10" t="s">
        <v>55</v>
      </c>
      <c r="B11" s="12">
        <v>117</v>
      </c>
      <c r="C11" s="24">
        <v>94</v>
      </c>
      <c r="D11" s="25">
        <v>2.1</v>
      </c>
      <c r="E11" s="13">
        <v>23976</v>
      </c>
      <c r="F11" s="13">
        <v>1345</v>
      </c>
      <c r="G11" s="11">
        <v>27</v>
      </c>
      <c r="H11" s="13">
        <v>5839</v>
      </c>
      <c r="I11" s="14">
        <v>147</v>
      </c>
      <c r="J11" s="11">
        <v>70</v>
      </c>
      <c r="K11" s="13">
        <v>14054</v>
      </c>
      <c r="L11" s="14">
        <v>815</v>
      </c>
      <c r="M11" s="11">
        <v>18</v>
      </c>
      <c r="N11" s="13">
        <v>3578</v>
      </c>
      <c r="O11" s="14">
        <v>317</v>
      </c>
      <c r="P11" s="11">
        <v>2</v>
      </c>
      <c r="Q11" s="13">
        <v>505</v>
      </c>
      <c r="R11" s="14">
        <v>66</v>
      </c>
    </row>
    <row r="12" spans="1:18" s="23" customFormat="1" ht="12.75" customHeight="1">
      <c r="A12" s="5" t="s">
        <v>69</v>
      </c>
      <c r="B12" s="7">
        <v>1107</v>
      </c>
      <c r="C12" s="21">
        <v>96</v>
      </c>
      <c r="D12" s="22">
        <v>1.6</v>
      </c>
      <c r="E12" s="8">
        <v>185546</v>
      </c>
      <c r="F12" s="8">
        <v>7529</v>
      </c>
      <c r="G12" s="6">
        <v>745</v>
      </c>
      <c r="H12" s="8">
        <v>121196</v>
      </c>
      <c r="I12" s="9">
        <v>2015</v>
      </c>
      <c r="J12" s="6">
        <v>225</v>
      </c>
      <c r="K12" s="8">
        <v>39964</v>
      </c>
      <c r="L12" s="9">
        <v>2242</v>
      </c>
      <c r="M12" s="6">
        <v>79</v>
      </c>
      <c r="N12" s="8">
        <v>13336</v>
      </c>
      <c r="O12" s="9">
        <v>1296</v>
      </c>
      <c r="P12" s="6">
        <v>58</v>
      </c>
      <c r="Q12" s="8">
        <v>11050</v>
      </c>
      <c r="R12" s="9">
        <v>1976</v>
      </c>
    </row>
    <row r="13" spans="1:18" ht="12.75" customHeight="1" outlineLevel="1">
      <c r="A13" s="10" t="s">
        <v>69</v>
      </c>
      <c r="B13" s="12">
        <v>1044</v>
      </c>
      <c r="C13" s="24">
        <v>97</v>
      </c>
      <c r="D13" s="25">
        <v>1.6</v>
      </c>
      <c r="E13" s="13">
        <v>176593</v>
      </c>
      <c r="F13" s="13">
        <v>7377</v>
      </c>
      <c r="G13" s="11">
        <v>688</v>
      </c>
      <c r="H13" s="13">
        <v>113059</v>
      </c>
      <c r="I13" s="14">
        <v>1909</v>
      </c>
      <c r="J13" s="11">
        <v>219</v>
      </c>
      <c r="K13" s="13">
        <v>39148</v>
      </c>
      <c r="L13" s="14">
        <v>2196</v>
      </c>
      <c r="M13" s="11">
        <v>79</v>
      </c>
      <c r="N13" s="13">
        <v>13336</v>
      </c>
      <c r="O13" s="14">
        <v>1296</v>
      </c>
      <c r="P13" s="11">
        <v>58</v>
      </c>
      <c r="Q13" s="13">
        <v>11050</v>
      </c>
      <c r="R13" s="14">
        <v>1976</v>
      </c>
    </row>
    <row r="14" spans="1:18" ht="12.75" customHeight="1" outlineLevel="1">
      <c r="A14" s="10" t="s">
        <v>70</v>
      </c>
      <c r="B14" s="12">
        <v>13</v>
      </c>
      <c r="C14" s="24">
        <v>89</v>
      </c>
      <c r="D14" s="25">
        <v>1.6</v>
      </c>
      <c r="E14" s="13">
        <v>1949</v>
      </c>
      <c r="F14" s="13">
        <v>47</v>
      </c>
      <c r="G14" s="11">
        <v>12</v>
      </c>
      <c r="H14" s="13">
        <v>1749</v>
      </c>
      <c r="I14" s="14">
        <v>34</v>
      </c>
      <c r="J14" s="11">
        <v>1</v>
      </c>
      <c r="K14" s="13">
        <v>200</v>
      </c>
      <c r="L14" s="14">
        <v>13</v>
      </c>
      <c r="M14" s="11"/>
      <c r="N14" s="13"/>
      <c r="O14" s="14"/>
      <c r="P14" s="11"/>
      <c r="Q14" s="13"/>
      <c r="R14" s="14"/>
    </row>
    <row r="15" spans="1:18" ht="12.75" customHeight="1" outlineLevel="1">
      <c r="A15" s="10" t="s">
        <v>59</v>
      </c>
      <c r="B15" s="12">
        <v>16</v>
      </c>
      <c r="C15" s="24">
        <v>77</v>
      </c>
      <c r="D15" s="25">
        <v>1.8</v>
      </c>
      <c r="E15" s="13">
        <v>2414</v>
      </c>
      <c r="F15" s="13">
        <v>14</v>
      </c>
      <c r="G15" s="11">
        <v>16</v>
      </c>
      <c r="H15" s="13">
        <v>2414</v>
      </c>
      <c r="I15" s="14">
        <v>14</v>
      </c>
      <c r="J15" s="11"/>
      <c r="K15" s="13"/>
      <c r="L15" s="14"/>
      <c r="M15" s="11"/>
      <c r="N15" s="13"/>
      <c r="O15" s="14"/>
      <c r="P15" s="11"/>
      <c r="Q15" s="13"/>
      <c r="R15" s="14"/>
    </row>
    <row r="16" spans="1:18" ht="12.75" customHeight="1" outlineLevel="1">
      <c r="A16" s="10" t="s">
        <v>11</v>
      </c>
      <c r="B16" s="12">
        <v>8</v>
      </c>
      <c r="C16" s="24">
        <v>91</v>
      </c>
      <c r="D16" s="25">
        <v>1.3</v>
      </c>
      <c r="E16" s="13">
        <v>900</v>
      </c>
      <c r="F16" s="13">
        <v>22</v>
      </c>
      <c r="G16" s="11">
        <v>6</v>
      </c>
      <c r="H16" s="13">
        <v>720</v>
      </c>
      <c r="I16" s="14">
        <v>13</v>
      </c>
      <c r="J16" s="11">
        <v>2</v>
      </c>
      <c r="K16" s="13">
        <v>180</v>
      </c>
      <c r="L16" s="14">
        <v>9</v>
      </c>
      <c r="M16" s="11"/>
      <c r="N16" s="13"/>
      <c r="O16" s="14"/>
      <c r="P16" s="11"/>
      <c r="Q16" s="13"/>
      <c r="R16" s="14"/>
    </row>
    <row r="17" spans="1:18" ht="12.75" customHeight="1" outlineLevel="1">
      <c r="A17" s="10" t="s">
        <v>12</v>
      </c>
      <c r="B17" s="12">
        <v>26</v>
      </c>
      <c r="C17" s="24">
        <v>81</v>
      </c>
      <c r="D17" s="25">
        <v>1.7</v>
      </c>
      <c r="E17" s="13">
        <v>3690</v>
      </c>
      <c r="F17" s="13">
        <v>69</v>
      </c>
      <c r="G17" s="11">
        <v>23</v>
      </c>
      <c r="H17" s="13">
        <v>3254</v>
      </c>
      <c r="I17" s="14">
        <v>45</v>
      </c>
      <c r="J17" s="11">
        <v>3</v>
      </c>
      <c r="K17" s="13">
        <v>436</v>
      </c>
      <c r="L17" s="14">
        <v>24</v>
      </c>
      <c r="M17" s="11"/>
      <c r="N17" s="13"/>
      <c r="O17" s="14"/>
      <c r="P17" s="11"/>
      <c r="Q17" s="13"/>
      <c r="R17" s="14"/>
    </row>
    <row r="18" spans="1:18" s="23" customFormat="1" ht="12.75" customHeight="1">
      <c r="A18" s="5" t="s">
        <v>71</v>
      </c>
      <c r="B18" s="7">
        <v>72</v>
      </c>
      <c r="C18" s="21">
        <v>88</v>
      </c>
      <c r="D18" s="22">
        <v>1.9</v>
      </c>
      <c r="E18" s="8">
        <v>11971</v>
      </c>
      <c r="F18" s="8">
        <v>452</v>
      </c>
      <c r="G18" s="6">
        <v>56</v>
      </c>
      <c r="H18" s="8">
        <v>8859</v>
      </c>
      <c r="I18" s="9">
        <v>99</v>
      </c>
      <c r="J18" s="6">
        <v>4</v>
      </c>
      <c r="K18" s="8">
        <v>650</v>
      </c>
      <c r="L18" s="9">
        <v>33</v>
      </c>
      <c r="M18" s="6">
        <v>6</v>
      </c>
      <c r="N18" s="8">
        <v>1306</v>
      </c>
      <c r="O18" s="9">
        <v>141</v>
      </c>
      <c r="P18" s="6">
        <v>6</v>
      </c>
      <c r="Q18" s="8">
        <v>1156</v>
      </c>
      <c r="R18" s="9">
        <v>179</v>
      </c>
    </row>
    <row r="19" spans="1:18" ht="12.75" customHeight="1" outlineLevel="1">
      <c r="A19" s="10" t="s">
        <v>86</v>
      </c>
      <c r="B19" s="12">
        <v>72</v>
      </c>
      <c r="C19" s="24">
        <v>88</v>
      </c>
      <c r="D19" s="25">
        <v>1.9</v>
      </c>
      <c r="E19" s="13">
        <v>11971</v>
      </c>
      <c r="F19" s="13">
        <v>452</v>
      </c>
      <c r="G19" s="11">
        <v>56</v>
      </c>
      <c r="H19" s="13">
        <v>8859</v>
      </c>
      <c r="I19" s="14">
        <v>99</v>
      </c>
      <c r="J19" s="11">
        <v>4</v>
      </c>
      <c r="K19" s="13">
        <v>650</v>
      </c>
      <c r="L19" s="14">
        <v>33</v>
      </c>
      <c r="M19" s="11">
        <v>6</v>
      </c>
      <c r="N19" s="13">
        <v>1306</v>
      </c>
      <c r="O19" s="14">
        <v>141</v>
      </c>
      <c r="P19" s="11">
        <v>6</v>
      </c>
      <c r="Q19" s="13">
        <v>1156</v>
      </c>
      <c r="R19" s="14">
        <v>179</v>
      </c>
    </row>
    <row r="20" spans="1:18" s="23" customFormat="1" ht="12.75" customHeight="1">
      <c r="A20" s="5" t="s">
        <v>9</v>
      </c>
      <c r="B20" s="7">
        <v>165</v>
      </c>
      <c r="C20" s="21">
        <v>81</v>
      </c>
      <c r="D20" s="22">
        <v>2.1</v>
      </c>
      <c r="E20" s="8">
        <v>29348</v>
      </c>
      <c r="F20" s="8">
        <v>1533</v>
      </c>
      <c r="G20" s="6">
        <v>95</v>
      </c>
      <c r="H20" s="8">
        <v>17263</v>
      </c>
      <c r="I20" s="9">
        <v>199</v>
      </c>
      <c r="J20" s="6">
        <v>11</v>
      </c>
      <c r="K20" s="8">
        <v>1660</v>
      </c>
      <c r="L20" s="9">
        <v>81</v>
      </c>
      <c r="M20" s="6">
        <v>33</v>
      </c>
      <c r="N20" s="8">
        <v>5942</v>
      </c>
      <c r="O20" s="9">
        <v>627</v>
      </c>
      <c r="P20" s="6">
        <v>26</v>
      </c>
      <c r="Q20" s="8">
        <v>4484</v>
      </c>
      <c r="R20" s="9">
        <v>626</v>
      </c>
    </row>
    <row r="21" spans="1:18" ht="12.75" customHeight="1" outlineLevel="1">
      <c r="A21" s="10" t="s">
        <v>63</v>
      </c>
      <c r="B21" s="12">
        <v>13</v>
      </c>
      <c r="C21" s="24">
        <v>69</v>
      </c>
      <c r="D21" s="25">
        <v>1.9</v>
      </c>
      <c r="E21" s="13">
        <v>1798</v>
      </c>
      <c r="F21" s="13">
        <v>110</v>
      </c>
      <c r="G21" s="11">
        <v>5</v>
      </c>
      <c r="H21" s="13">
        <v>895</v>
      </c>
      <c r="I21" s="14">
        <v>10</v>
      </c>
      <c r="J21" s="11">
        <v>1</v>
      </c>
      <c r="K21" s="13">
        <v>168</v>
      </c>
      <c r="L21" s="14">
        <v>9</v>
      </c>
      <c r="M21" s="11">
        <v>4</v>
      </c>
      <c r="N21" s="13">
        <v>207</v>
      </c>
      <c r="O21" s="14">
        <v>23</v>
      </c>
      <c r="P21" s="11">
        <v>3</v>
      </c>
      <c r="Q21" s="13">
        <v>528</v>
      </c>
      <c r="R21" s="14">
        <v>68</v>
      </c>
    </row>
    <row r="22" spans="1:18" ht="12.75" customHeight="1" outlineLevel="1">
      <c r="A22" s="10" t="s">
        <v>64</v>
      </c>
      <c r="B22" s="12">
        <v>91</v>
      </c>
      <c r="C22" s="24">
        <v>74</v>
      </c>
      <c r="D22" s="25">
        <v>2.1</v>
      </c>
      <c r="E22" s="13">
        <v>15630</v>
      </c>
      <c r="F22" s="13">
        <v>694</v>
      </c>
      <c r="G22" s="11">
        <v>60</v>
      </c>
      <c r="H22" s="13">
        <v>10523</v>
      </c>
      <c r="I22" s="14">
        <v>143</v>
      </c>
      <c r="J22" s="11">
        <v>4</v>
      </c>
      <c r="K22" s="13">
        <v>572</v>
      </c>
      <c r="L22" s="14">
        <v>27</v>
      </c>
      <c r="M22" s="11">
        <v>19</v>
      </c>
      <c r="N22" s="13">
        <v>3362</v>
      </c>
      <c r="O22" s="14">
        <v>344</v>
      </c>
      <c r="P22" s="11">
        <v>8</v>
      </c>
      <c r="Q22" s="13">
        <v>1174</v>
      </c>
      <c r="R22" s="14">
        <v>180</v>
      </c>
    </row>
    <row r="23" spans="1:18" ht="12.75" customHeight="1" outlineLevel="1">
      <c r="A23" s="10" t="s">
        <v>65</v>
      </c>
      <c r="B23" s="12">
        <v>7</v>
      </c>
      <c r="C23" s="24">
        <v>118</v>
      </c>
      <c r="D23" s="25">
        <v>2.7</v>
      </c>
      <c r="E23" s="13">
        <v>2278</v>
      </c>
      <c r="F23" s="13">
        <v>36</v>
      </c>
      <c r="G23" s="11">
        <v>6</v>
      </c>
      <c r="H23" s="13">
        <v>2094</v>
      </c>
      <c r="I23" s="14">
        <v>12</v>
      </c>
      <c r="J23" s="11"/>
      <c r="K23" s="13"/>
      <c r="L23" s="14"/>
      <c r="M23" s="11"/>
      <c r="N23" s="13"/>
      <c r="O23" s="14"/>
      <c r="P23" s="11">
        <v>1</v>
      </c>
      <c r="Q23" s="13">
        <v>184</v>
      </c>
      <c r="R23" s="14">
        <v>24</v>
      </c>
    </row>
    <row r="24" spans="1:18" ht="12.75" customHeight="1" outlineLevel="1">
      <c r="A24" s="10" t="s">
        <v>25</v>
      </c>
      <c r="B24" s="12">
        <v>31</v>
      </c>
      <c r="C24" s="24">
        <v>80</v>
      </c>
      <c r="D24" s="25">
        <v>1.9</v>
      </c>
      <c r="E24" s="13">
        <v>4821</v>
      </c>
      <c r="F24" s="13">
        <v>158</v>
      </c>
      <c r="G24" s="11">
        <v>20</v>
      </c>
      <c r="H24" s="13">
        <v>3057</v>
      </c>
      <c r="I24" s="14">
        <v>28</v>
      </c>
      <c r="J24" s="11">
        <v>6</v>
      </c>
      <c r="K24" s="13">
        <v>920</v>
      </c>
      <c r="L24" s="14">
        <v>45</v>
      </c>
      <c r="M24" s="11">
        <v>4</v>
      </c>
      <c r="N24" s="13">
        <v>772</v>
      </c>
      <c r="O24" s="14">
        <v>76</v>
      </c>
      <c r="P24" s="11">
        <v>1</v>
      </c>
      <c r="Q24" s="13">
        <v>72</v>
      </c>
      <c r="R24" s="14">
        <v>9</v>
      </c>
    </row>
    <row r="25" spans="1:18" ht="12.75" customHeight="1" outlineLevel="1">
      <c r="A25" s="10" t="s">
        <v>9</v>
      </c>
      <c r="B25" s="12">
        <v>23</v>
      </c>
      <c r="C25" s="24">
        <v>104</v>
      </c>
      <c r="D25" s="25">
        <v>2</v>
      </c>
      <c r="E25" s="13">
        <v>4821</v>
      </c>
      <c r="F25" s="13">
        <v>535</v>
      </c>
      <c r="G25" s="11">
        <v>4</v>
      </c>
      <c r="H25" s="13">
        <v>694</v>
      </c>
      <c r="I25" s="14">
        <v>6</v>
      </c>
      <c r="J25" s="11"/>
      <c r="K25" s="13"/>
      <c r="L25" s="14"/>
      <c r="M25" s="11">
        <v>6</v>
      </c>
      <c r="N25" s="13">
        <v>1601</v>
      </c>
      <c r="O25" s="14">
        <v>184</v>
      </c>
      <c r="P25" s="11">
        <v>13</v>
      </c>
      <c r="Q25" s="13">
        <v>2526</v>
      </c>
      <c r="R25" s="14">
        <v>345</v>
      </c>
    </row>
    <row r="26" spans="1:18" s="23" customFormat="1" ht="12.75" customHeight="1">
      <c r="A26" s="5" t="s">
        <v>75</v>
      </c>
      <c r="B26" s="7">
        <v>41</v>
      </c>
      <c r="C26" s="21">
        <v>88</v>
      </c>
      <c r="D26" s="22">
        <v>2.8</v>
      </c>
      <c r="E26" s="8">
        <v>10803</v>
      </c>
      <c r="F26" s="8">
        <v>415</v>
      </c>
      <c r="G26" s="6">
        <v>26</v>
      </c>
      <c r="H26" s="8">
        <v>7505</v>
      </c>
      <c r="I26" s="9">
        <v>151</v>
      </c>
      <c r="J26" s="6">
        <v>6</v>
      </c>
      <c r="K26" s="8">
        <v>1924</v>
      </c>
      <c r="L26" s="9">
        <v>120</v>
      </c>
      <c r="M26" s="6">
        <v>8</v>
      </c>
      <c r="N26" s="8">
        <v>1349</v>
      </c>
      <c r="O26" s="9">
        <v>141</v>
      </c>
      <c r="P26" s="6">
        <v>1</v>
      </c>
      <c r="Q26" s="8">
        <v>25</v>
      </c>
      <c r="R26" s="9">
        <v>3</v>
      </c>
    </row>
    <row r="27" spans="1:18" ht="12.75" customHeight="1" outlineLevel="1">
      <c r="A27" s="10" t="s">
        <v>2</v>
      </c>
      <c r="B27" s="12">
        <v>7</v>
      </c>
      <c r="C27" s="24">
        <v>54</v>
      </c>
      <c r="D27" s="25">
        <v>2.3</v>
      </c>
      <c r="E27" s="13">
        <v>905</v>
      </c>
      <c r="F27" s="13">
        <v>80</v>
      </c>
      <c r="G27" s="11">
        <v>2</v>
      </c>
      <c r="H27" s="13">
        <v>168</v>
      </c>
      <c r="I27" s="14">
        <v>2</v>
      </c>
      <c r="J27" s="11"/>
      <c r="K27" s="13"/>
      <c r="L27" s="14"/>
      <c r="M27" s="11">
        <v>5</v>
      </c>
      <c r="N27" s="13">
        <v>737</v>
      </c>
      <c r="O27" s="14">
        <v>78</v>
      </c>
      <c r="P27" s="11"/>
      <c r="Q27" s="13"/>
      <c r="R27" s="14"/>
    </row>
    <row r="28" spans="1:18" ht="12.75" customHeight="1" outlineLevel="1">
      <c r="A28" s="10" t="s">
        <v>76</v>
      </c>
      <c r="B28" s="12">
        <v>2</v>
      </c>
      <c r="C28" s="24">
        <v>31</v>
      </c>
      <c r="D28" s="25">
        <v>1.5</v>
      </c>
      <c r="E28" s="13">
        <v>97</v>
      </c>
      <c r="F28" s="13">
        <v>8</v>
      </c>
      <c r="G28" s="11">
        <v>1</v>
      </c>
      <c r="H28" s="13">
        <v>25</v>
      </c>
      <c r="I28" s="14">
        <v>1</v>
      </c>
      <c r="J28" s="11"/>
      <c r="K28" s="13"/>
      <c r="L28" s="14"/>
      <c r="M28" s="11">
        <v>1</v>
      </c>
      <c r="N28" s="13">
        <v>72</v>
      </c>
      <c r="O28" s="14">
        <v>7</v>
      </c>
      <c r="P28" s="11"/>
      <c r="Q28" s="13"/>
      <c r="R28" s="14"/>
    </row>
    <row r="29" spans="1:18" ht="12.75" customHeight="1" outlineLevel="1">
      <c r="A29" s="10" t="s">
        <v>3</v>
      </c>
      <c r="B29" s="12">
        <v>32</v>
      </c>
      <c r="C29" s="24">
        <v>99</v>
      </c>
      <c r="D29" s="25">
        <v>3</v>
      </c>
      <c r="E29" s="13">
        <v>9801</v>
      </c>
      <c r="F29" s="13">
        <v>327</v>
      </c>
      <c r="G29" s="11">
        <v>23</v>
      </c>
      <c r="H29" s="13">
        <v>7312</v>
      </c>
      <c r="I29" s="14">
        <v>148</v>
      </c>
      <c r="J29" s="11">
        <v>6</v>
      </c>
      <c r="K29" s="13">
        <v>1924</v>
      </c>
      <c r="L29" s="14">
        <v>120</v>
      </c>
      <c r="M29" s="11">
        <v>2</v>
      </c>
      <c r="N29" s="13">
        <v>540</v>
      </c>
      <c r="O29" s="14">
        <v>56</v>
      </c>
      <c r="P29" s="11">
        <v>1</v>
      </c>
      <c r="Q29" s="13">
        <v>25</v>
      </c>
      <c r="R29" s="14">
        <v>3</v>
      </c>
    </row>
    <row r="30" spans="1:18" s="23" customFormat="1" ht="12.75" customHeight="1">
      <c r="A30" s="5" t="s">
        <v>10</v>
      </c>
      <c r="B30" s="7">
        <v>182</v>
      </c>
      <c r="C30" s="21">
        <v>74</v>
      </c>
      <c r="D30" s="22">
        <v>2.5</v>
      </c>
      <c r="E30" s="8">
        <v>34798</v>
      </c>
      <c r="F30" s="8">
        <v>1680</v>
      </c>
      <c r="G30" s="6">
        <v>86</v>
      </c>
      <c r="H30" s="8">
        <v>18386</v>
      </c>
      <c r="I30" s="9">
        <v>312</v>
      </c>
      <c r="J30" s="6">
        <v>37</v>
      </c>
      <c r="K30" s="8">
        <v>7910</v>
      </c>
      <c r="L30" s="9">
        <v>473</v>
      </c>
      <c r="M30" s="6">
        <v>47</v>
      </c>
      <c r="N30" s="8">
        <v>6780</v>
      </c>
      <c r="O30" s="9">
        <v>670</v>
      </c>
      <c r="P30" s="6">
        <v>12</v>
      </c>
      <c r="Q30" s="8">
        <v>1722</v>
      </c>
      <c r="R30" s="9">
        <v>225</v>
      </c>
    </row>
    <row r="31" spans="1:18" s="26" customFormat="1" ht="12.75" customHeight="1" outlineLevel="1">
      <c r="A31" s="10" t="s">
        <v>10</v>
      </c>
      <c r="B31" s="12">
        <v>182</v>
      </c>
      <c r="C31" s="24">
        <v>74</v>
      </c>
      <c r="D31" s="25">
        <v>2.5</v>
      </c>
      <c r="E31" s="13">
        <v>34798</v>
      </c>
      <c r="F31" s="13">
        <v>1680</v>
      </c>
      <c r="G31" s="11">
        <v>86</v>
      </c>
      <c r="H31" s="13">
        <v>18386</v>
      </c>
      <c r="I31" s="14">
        <v>312</v>
      </c>
      <c r="J31" s="11">
        <v>37</v>
      </c>
      <c r="K31" s="13">
        <v>7910</v>
      </c>
      <c r="L31" s="14">
        <v>473</v>
      </c>
      <c r="M31" s="11">
        <v>47</v>
      </c>
      <c r="N31" s="13">
        <v>6780</v>
      </c>
      <c r="O31" s="14">
        <v>670</v>
      </c>
      <c r="P31" s="11">
        <v>12</v>
      </c>
      <c r="Q31" s="13">
        <v>1722</v>
      </c>
      <c r="R31" s="14">
        <v>225</v>
      </c>
    </row>
    <row r="32" spans="1:18" s="27" customFormat="1" ht="12.75" customHeight="1">
      <c r="A32" s="5" t="s">
        <v>78</v>
      </c>
      <c r="B32" s="7">
        <v>72</v>
      </c>
      <c r="C32" s="21">
        <v>90</v>
      </c>
      <c r="D32" s="22">
        <v>2.1</v>
      </c>
      <c r="E32" s="8">
        <v>13732</v>
      </c>
      <c r="F32" s="8">
        <v>601</v>
      </c>
      <c r="G32" s="6">
        <v>44</v>
      </c>
      <c r="H32" s="8">
        <v>8348</v>
      </c>
      <c r="I32" s="9">
        <v>193</v>
      </c>
      <c r="J32" s="6">
        <v>20</v>
      </c>
      <c r="K32" s="8">
        <v>3868</v>
      </c>
      <c r="L32" s="9">
        <v>204</v>
      </c>
      <c r="M32" s="6">
        <v>4</v>
      </c>
      <c r="N32" s="8">
        <v>868</v>
      </c>
      <c r="O32" s="9">
        <v>88</v>
      </c>
      <c r="P32" s="6">
        <v>4</v>
      </c>
      <c r="Q32" s="8">
        <v>648</v>
      </c>
      <c r="R32" s="9">
        <v>116</v>
      </c>
    </row>
    <row r="33" spans="1:18" ht="12.75" customHeight="1" outlineLevel="1">
      <c r="A33" s="10" t="s">
        <v>41</v>
      </c>
      <c r="B33" s="12">
        <v>3</v>
      </c>
      <c r="C33" s="24">
        <v>76</v>
      </c>
      <c r="D33" s="25">
        <v>2</v>
      </c>
      <c r="E33" s="13">
        <v>455</v>
      </c>
      <c r="F33" s="13">
        <v>14</v>
      </c>
      <c r="G33" s="11">
        <v>2</v>
      </c>
      <c r="H33" s="13">
        <v>263</v>
      </c>
      <c r="I33" s="14">
        <v>4</v>
      </c>
      <c r="J33" s="11">
        <v>1</v>
      </c>
      <c r="K33" s="13">
        <v>192</v>
      </c>
      <c r="L33" s="14">
        <v>10</v>
      </c>
      <c r="M33" s="11"/>
      <c r="N33" s="13"/>
      <c r="O33" s="14"/>
      <c r="P33" s="11"/>
      <c r="Q33" s="13"/>
      <c r="R33" s="14"/>
    </row>
    <row r="34" spans="1:18" ht="12.75" customHeight="1" outlineLevel="1">
      <c r="A34" s="10" t="s">
        <v>8</v>
      </c>
      <c r="B34" s="12">
        <v>34</v>
      </c>
      <c r="C34" s="24">
        <v>90</v>
      </c>
      <c r="D34" s="25">
        <v>2.1</v>
      </c>
      <c r="E34" s="13">
        <v>6526</v>
      </c>
      <c r="F34" s="13">
        <v>375</v>
      </c>
      <c r="G34" s="11">
        <v>16</v>
      </c>
      <c r="H34" s="13">
        <v>3210</v>
      </c>
      <c r="I34" s="14">
        <v>78</v>
      </c>
      <c r="J34" s="11">
        <v>10</v>
      </c>
      <c r="K34" s="13">
        <v>1800</v>
      </c>
      <c r="L34" s="14">
        <v>93</v>
      </c>
      <c r="M34" s="11">
        <v>4</v>
      </c>
      <c r="N34" s="13">
        <v>868</v>
      </c>
      <c r="O34" s="14">
        <v>88</v>
      </c>
      <c r="P34" s="11">
        <v>4</v>
      </c>
      <c r="Q34" s="13">
        <v>648</v>
      </c>
      <c r="R34" s="14">
        <v>116</v>
      </c>
    </row>
    <row r="35" spans="1:18" ht="12.75" customHeight="1" outlineLevel="1">
      <c r="A35" s="10" t="s">
        <v>78</v>
      </c>
      <c r="B35" s="12">
        <v>35</v>
      </c>
      <c r="C35" s="24">
        <v>84</v>
      </c>
      <c r="D35" s="25">
        <v>2.2</v>
      </c>
      <c r="E35" s="13">
        <v>6751</v>
      </c>
      <c r="F35" s="13">
        <v>212</v>
      </c>
      <c r="G35" s="11">
        <v>26</v>
      </c>
      <c r="H35" s="13">
        <v>4875</v>
      </c>
      <c r="I35" s="14">
        <v>111</v>
      </c>
      <c r="J35" s="11">
        <v>9</v>
      </c>
      <c r="K35" s="13">
        <v>1876</v>
      </c>
      <c r="L35" s="14">
        <v>101</v>
      </c>
      <c r="M35" s="11"/>
      <c r="N35" s="13"/>
      <c r="O35" s="14"/>
      <c r="P35" s="11"/>
      <c r="Q35" s="13"/>
      <c r="R35" s="14"/>
    </row>
    <row r="36" spans="1:18" s="23" customFormat="1" ht="12.75" customHeight="1">
      <c r="A36" s="5" t="s">
        <v>79</v>
      </c>
      <c r="B36" s="7">
        <v>3</v>
      </c>
      <c r="C36" s="21">
        <v>45</v>
      </c>
      <c r="D36" s="22">
        <v>1.7</v>
      </c>
      <c r="E36" s="8">
        <v>244</v>
      </c>
      <c r="F36" s="8">
        <v>41</v>
      </c>
      <c r="G36" s="6">
        <v>1</v>
      </c>
      <c r="H36" s="8">
        <v>23</v>
      </c>
      <c r="I36" s="9">
        <v>1</v>
      </c>
      <c r="J36" s="6"/>
      <c r="K36" s="8"/>
      <c r="L36" s="9"/>
      <c r="M36" s="6">
        <v>1</v>
      </c>
      <c r="N36" s="8">
        <v>48</v>
      </c>
      <c r="O36" s="9">
        <v>5</v>
      </c>
      <c r="P36" s="6">
        <v>1</v>
      </c>
      <c r="Q36" s="8">
        <v>173</v>
      </c>
      <c r="R36" s="9">
        <v>35</v>
      </c>
    </row>
    <row r="37" spans="1:18" ht="12.75" customHeight="1" outlineLevel="1">
      <c r="A37" s="10" t="s">
        <v>1</v>
      </c>
      <c r="B37" s="12">
        <v>3</v>
      </c>
      <c r="C37" s="24">
        <v>45</v>
      </c>
      <c r="D37" s="25">
        <v>1.7</v>
      </c>
      <c r="E37" s="13">
        <v>244</v>
      </c>
      <c r="F37" s="13">
        <v>41</v>
      </c>
      <c r="G37" s="11">
        <v>1</v>
      </c>
      <c r="H37" s="13">
        <v>23</v>
      </c>
      <c r="I37" s="14">
        <v>1</v>
      </c>
      <c r="J37" s="11"/>
      <c r="K37" s="13"/>
      <c r="L37" s="14"/>
      <c r="M37" s="11">
        <v>1</v>
      </c>
      <c r="N37" s="13">
        <v>48</v>
      </c>
      <c r="O37" s="14">
        <v>5</v>
      </c>
      <c r="P37" s="11">
        <v>1</v>
      </c>
      <c r="Q37" s="13">
        <v>173</v>
      </c>
      <c r="R37" s="14">
        <v>35</v>
      </c>
    </row>
    <row r="38" spans="1:18" s="23" customFormat="1" ht="12.75" customHeight="1">
      <c r="A38" s="5" t="s">
        <v>4</v>
      </c>
      <c r="B38" s="7">
        <v>14</v>
      </c>
      <c r="C38" s="21">
        <v>82</v>
      </c>
      <c r="D38" s="22">
        <v>2</v>
      </c>
      <c r="E38" s="8">
        <v>2308</v>
      </c>
      <c r="F38" s="8">
        <v>462</v>
      </c>
      <c r="G38" s="6"/>
      <c r="H38" s="8"/>
      <c r="I38" s="9"/>
      <c r="J38" s="6"/>
      <c r="K38" s="8"/>
      <c r="L38" s="9"/>
      <c r="M38" s="6"/>
      <c r="N38" s="8"/>
      <c r="O38" s="9"/>
      <c r="P38" s="6">
        <v>14</v>
      </c>
      <c r="Q38" s="8">
        <v>2308</v>
      </c>
      <c r="R38" s="9">
        <v>462</v>
      </c>
    </row>
    <row r="39" spans="1:18" ht="12.75" customHeight="1" outlineLevel="1">
      <c r="A39" s="10" t="s">
        <v>24</v>
      </c>
      <c r="B39" s="12">
        <v>14</v>
      </c>
      <c r="C39" s="24">
        <v>82</v>
      </c>
      <c r="D39" s="25">
        <v>2</v>
      </c>
      <c r="E39" s="13">
        <v>2308</v>
      </c>
      <c r="F39" s="13">
        <v>462</v>
      </c>
      <c r="G39" s="11"/>
      <c r="H39" s="13"/>
      <c r="I39" s="14"/>
      <c r="J39" s="11"/>
      <c r="K39" s="13"/>
      <c r="L39" s="14"/>
      <c r="M39" s="11"/>
      <c r="N39" s="13"/>
      <c r="O39" s="14"/>
      <c r="P39" s="11">
        <v>14</v>
      </c>
      <c r="Q39" s="13">
        <v>2308</v>
      </c>
      <c r="R39" s="14">
        <v>462</v>
      </c>
    </row>
    <row r="40" spans="1:18" s="23" customFormat="1" ht="12.75" customHeight="1">
      <c r="A40" s="5" t="s">
        <v>0</v>
      </c>
      <c r="B40" s="7">
        <v>37</v>
      </c>
      <c r="C40" s="21">
        <v>97</v>
      </c>
      <c r="D40" s="22">
        <v>2.1</v>
      </c>
      <c r="E40" s="8">
        <v>7970</v>
      </c>
      <c r="F40" s="8">
        <v>691</v>
      </c>
      <c r="G40" s="6">
        <v>15</v>
      </c>
      <c r="H40" s="8">
        <v>1705</v>
      </c>
      <c r="I40" s="9">
        <v>14</v>
      </c>
      <c r="J40" s="6">
        <v>10</v>
      </c>
      <c r="K40" s="8">
        <v>2917</v>
      </c>
      <c r="L40" s="9">
        <v>199</v>
      </c>
      <c r="M40" s="6">
        <v>2</v>
      </c>
      <c r="N40" s="8">
        <v>236</v>
      </c>
      <c r="O40" s="9">
        <v>25</v>
      </c>
      <c r="P40" s="6">
        <v>10</v>
      </c>
      <c r="Q40" s="8">
        <v>3112</v>
      </c>
      <c r="R40" s="9">
        <v>453</v>
      </c>
    </row>
    <row r="41" spans="1:18" ht="12.75" customHeight="1" outlineLevel="1" thickBot="1">
      <c r="A41" s="10" t="s">
        <v>0</v>
      </c>
      <c r="B41" s="12">
        <v>37</v>
      </c>
      <c r="C41" s="24">
        <v>97</v>
      </c>
      <c r="D41" s="25">
        <v>2.1</v>
      </c>
      <c r="E41" s="13">
        <v>7970</v>
      </c>
      <c r="F41" s="13">
        <v>691</v>
      </c>
      <c r="G41" s="11">
        <v>15</v>
      </c>
      <c r="H41" s="13">
        <v>1705</v>
      </c>
      <c r="I41" s="14">
        <v>14</v>
      </c>
      <c r="J41" s="11">
        <v>10</v>
      </c>
      <c r="K41" s="13">
        <v>2917</v>
      </c>
      <c r="L41" s="14">
        <v>199</v>
      </c>
      <c r="M41" s="11">
        <v>2</v>
      </c>
      <c r="N41" s="13">
        <v>236</v>
      </c>
      <c r="O41" s="14">
        <v>25</v>
      </c>
      <c r="P41" s="11">
        <v>10</v>
      </c>
      <c r="Q41" s="13">
        <v>3112</v>
      </c>
      <c r="R41" s="14">
        <v>453</v>
      </c>
    </row>
    <row r="42" spans="1:18" s="35" customFormat="1" ht="18" customHeight="1" thickBot="1">
      <c r="A42" s="28" t="s">
        <v>87</v>
      </c>
      <c r="B42" s="29">
        <v>3859</v>
      </c>
      <c r="C42" s="30">
        <v>92</v>
      </c>
      <c r="D42" s="31">
        <v>1.9</v>
      </c>
      <c r="E42" s="32">
        <v>704423</v>
      </c>
      <c r="F42" s="32">
        <v>39066</v>
      </c>
      <c r="G42" s="33">
        <v>1817</v>
      </c>
      <c r="H42" s="32">
        <v>319820</v>
      </c>
      <c r="I42" s="34">
        <v>6420</v>
      </c>
      <c r="J42" s="33">
        <v>1127</v>
      </c>
      <c r="K42" s="32">
        <v>219958</v>
      </c>
      <c r="L42" s="34">
        <v>12746</v>
      </c>
      <c r="M42" s="33">
        <v>534</v>
      </c>
      <c r="N42" s="32">
        <v>98765</v>
      </c>
      <c r="O42" s="34">
        <v>9704</v>
      </c>
      <c r="P42" s="33">
        <v>381</v>
      </c>
      <c r="Q42" s="32">
        <v>65883</v>
      </c>
      <c r="R42" s="34">
        <v>10196</v>
      </c>
    </row>
    <row r="43" spans="9:18" ht="12.75">
      <c r="I43" s="36"/>
      <c r="L43" s="36"/>
      <c r="O43" s="36"/>
      <c r="R43" s="36"/>
    </row>
  </sheetData>
  <mergeCells count="10">
    <mergeCell ref="P1:R1"/>
    <mergeCell ref="A1:A2"/>
    <mergeCell ref="B1:B2"/>
    <mergeCell ref="C1:C2"/>
    <mergeCell ref="D1:D2"/>
    <mergeCell ref="E1:E2"/>
    <mergeCell ref="F1:F2"/>
    <mergeCell ref="G1:I1"/>
    <mergeCell ref="J1:L1"/>
    <mergeCell ref="M1:O1"/>
  </mergeCells>
  <printOptions gridLines="1" horizontalCentered="1" verticalCentered="1"/>
  <pageMargins left="0.25" right="0.25" top="0.85" bottom="0.42" header="0.5118110236220472" footer="0.1968503937007874"/>
  <pageSetup horizontalDpi="600" verticalDpi="600" orientation="landscape" paperSize="9" scale="80" r:id="rId1"/>
  <headerFooter alignWithMargins="0">
    <oddFooter>&amp;L&amp;"Times New Roman,Regular"Table 1&amp;R&amp;"MAC C 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7"/>
  <sheetViews>
    <sheetView workbookViewId="0" topLeftCell="A1">
      <selection activeCell="A1" sqref="A1:A3"/>
    </sheetView>
  </sheetViews>
  <sheetFormatPr defaultColWidth="9.140625" defaultRowHeight="12.75" outlineLevelRow="1"/>
  <cols>
    <col min="1" max="1" width="19.00390625" style="52" bestFit="1" customWidth="1"/>
    <col min="2" max="2" width="13.28125" style="53" customWidth="1"/>
    <col min="3" max="3" width="9.7109375" style="53" bestFit="1" customWidth="1"/>
    <col min="4" max="4" width="13.28125" style="53" customWidth="1"/>
    <col min="5" max="5" width="9.28125" style="53" bestFit="1" customWidth="1"/>
    <col min="6" max="6" width="13.28125" style="53" customWidth="1"/>
    <col min="7" max="7" width="9.28125" style="53" bestFit="1" customWidth="1"/>
    <col min="8" max="8" width="13.28125" style="53" customWidth="1"/>
    <col min="9" max="9" width="9.28125" style="53" bestFit="1" customWidth="1"/>
    <col min="10" max="10" width="13.28125" style="53" customWidth="1"/>
    <col min="11" max="11" width="9.28125" style="53" bestFit="1" customWidth="1"/>
    <col min="12" max="16384" width="8.8515625" style="53" customWidth="1"/>
  </cols>
  <sheetData>
    <row r="1" spans="1:11" s="37" customFormat="1" ht="12.75">
      <c r="A1" s="162" t="s">
        <v>88</v>
      </c>
      <c r="B1" s="165" t="s">
        <v>90</v>
      </c>
      <c r="C1" s="157" t="s">
        <v>91</v>
      </c>
      <c r="D1" s="168" t="s">
        <v>47</v>
      </c>
      <c r="E1" s="157"/>
      <c r="F1" s="168" t="s">
        <v>48</v>
      </c>
      <c r="G1" s="157"/>
      <c r="H1" s="168" t="s">
        <v>49</v>
      </c>
      <c r="I1" s="157"/>
      <c r="J1" s="168" t="s">
        <v>50</v>
      </c>
      <c r="K1" s="157"/>
    </row>
    <row r="2" spans="1:11" s="37" customFormat="1" ht="13.5" thickBot="1">
      <c r="A2" s="163"/>
      <c r="B2" s="166"/>
      <c r="C2" s="158"/>
      <c r="D2" s="160">
        <v>3.5332966428178314</v>
      </c>
      <c r="E2" s="161"/>
      <c r="F2" s="160">
        <v>11.309671694764862</v>
      </c>
      <c r="G2" s="161"/>
      <c r="H2" s="160">
        <v>18.172284644194757</v>
      </c>
      <c r="I2" s="161"/>
      <c r="J2" s="160">
        <v>26.761154855643046</v>
      </c>
      <c r="K2" s="161"/>
    </row>
    <row r="3" spans="1:11" s="40" customFormat="1" ht="51.75" thickBot="1">
      <c r="A3" s="164"/>
      <c r="B3" s="167"/>
      <c r="C3" s="159"/>
      <c r="D3" s="38" t="s">
        <v>92</v>
      </c>
      <c r="E3" s="39" t="s">
        <v>93</v>
      </c>
      <c r="F3" s="38" t="s">
        <v>92</v>
      </c>
      <c r="G3" s="39" t="s">
        <v>93</v>
      </c>
      <c r="H3" s="38" t="s">
        <v>92</v>
      </c>
      <c r="I3" s="39" t="s">
        <v>93</v>
      </c>
      <c r="J3" s="38" t="s">
        <v>92</v>
      </c>
      <c r="K3" s="39" t="s">
        <v>93</v>
      </c>
    </row>
    <row r="4" spans="1:11" s="23" customFormat="1" ht="12.75" customHeight="1">
      <c r="A4" s="5" t="s">
        <v>22</v>
      </c>
      <c r="B4" s="7">
        <v>16</v>
      </c>
      <c r="C4" s="9">
        <v>149.6467130224179</v>
      </c>
      <c r="D4" s="6">
        <v>8</v>
      </c>
      <c r="E4" s="8">
        <v>28.26637314254265</v>
      </c>
      <c r="F4" s="6">
        <v>6</v>
      </c>
      <c r="G4" s="8">
        <v>67.85803016858918</v>
      </c>
      <c r="H4" s="6"/>
      <c r="I4" s="8"/>
      <c r="J4" s="6">
        <v>2</v>
      </c>
      <c r="K4" s="9">
        <v>53.52230971128609</v>
      </c>
    </row>
    <row r="5" spans="1:11" s="15" customFormat="1" ht="12.75" customHeight="1" outlineLevel="1">
      <c r="A5" s="10" t="s">
        <v>35</v>
      </c>
      <c r="B5" s="12">
        <v>16</v>
      </c>
      <c r="C5" s="41">
        <v>149.6467130224179</v>
      </c>
      <c r="D5" s="11">
        <v>8</v>
      </c>
      <c r="E5" s="42">
        <v>28.26637314254265</v>
      </c>
      <c r="F5" s="11">
        <v>6</v>
      </c>
      <c r="G5" s="42">
        <v>67.85803016858918</v>
      </c>
      <c r="H5" s="11"/>
      <c r="I5" s="42"/>
      <c r="J5" s="11">
        <v>2</v>
      </c>
      <c r="K5" s="42">
        <v>53.52230971128609</v>
      </c>
    </row>
    <row r="6" spans="1:11" s="23" customFormat="1" ht="12.75" customHeight="1">
      <c r="A6" s="5" t="s">
        <v>5</v>
      </c>
      <c r="B6" s="7">
        <v>407</v>
      </c>
      <c r="C6" s="9">
        <v>5368.46053319666</v>
      </c>
      <c r="D6" s="6">
        <v>189</v>
      </c>
      <c r="E6" s="8">
        <v>667.7930654925701</v>
      </c>
      <c r="F6" s="6">
        <v>55</v>
      </c>
      <c r="G6" s="8">
        <v>622.0319432120674</v>
      </c>
      <c r="H6" s="6">
        <v>33</v>
      </c>
      <c r="I6" s="8">
        <v>599.685393258427</v>
      </c>
      <c r="J6" s="6">
        <v>130</v>
      </c>
      <c r="K6" s="9">
        <v>3478.9501312335965</v>
      </c>
    </row>
    <row r="7" spans="1:11" s="46" customFormat="1" ht="12.75" customHeight="1" outlineLevel="1">
      <c r="A7" s="43" t="s">
        <v>13</v>
      </c>
      <c r="B7" s="44">
        <v>24</v>
      </c>
      <c r="C7" s="41">
        <v>178.11562005099233</v>
      </c>
      <c r="D7" s="45">
        <v>12</v>
      </c>
      <c r="E7" s="42">
        <v>42.39955971381398</v>
      </c>
      <c r="F7" s="45">
        <v>12</v>
      </c>
      <c r="G7" s="42">
        <v>135.71606033717836</v>
      </c>
      <c r="H7" s="45"/>
      <c r="I7" s="42"/>
      <c r="J7" s="45"/>
      <c r="K7" s="42"/>
    </row>
    <row r="8" spans="1:11" s="46" customFormat="1" ht="12.75" customHeight="1" outlineLevel="1">
      <c r="A8" s="43" t="s">
        <v>15</v>
      </c>
      <c r="B8" s="44">
        <v>16</v>
      </c>
      <c r="C8" s="41">
        <v>178.8234220821559</v>
      </c>
      <c r="D8" s="45">
        <v>8</v>
      </c>
      <c r="E8" s="42">
        <v>28.26637314254265</v>
      </c>
      <c r="F8" s="45">
        <v>3</v>
      </c>
      <c r="G8" s="42">
        <v>33.92901508429459</v>
      </c>
      <c r="H8" s="45">
        <v>2</v>
      </c>
      <c r="I8" s="42">
        <v>36.344569288389515</v>
      </c>
      <c r="J8" s="45">
        <v>3</v>
      </c>
      <c r="K8" s="42">
        <v>80.28346456692914</v>
      </c>
    </row>
    <row r="9" spans="1:11" s="46" customFormat="1" ht="12.75" customHeight="1" outlineLevel="1">
      <c r="A9" s="43" t="s">
        <v>56</v>
      </c>
      <c r="B9" s="44">
        <v>40</v>
      </c>
      <c r="C9" s="41">
        <v>636.6459536339402</v>
      </c>
      <c r="D9" s="45">
        <v>5</v>
      </c>
      <c r="E9" s="42">
        <v>17.66648321408916</v>
      </c>
      <c r="F9" s="45">
        <v>15</v>
      </c>
      <c r="G9" s="42">
        <v>169.64507542147294</v>
      </c>
      <c r="H9" s="45">
        <v>10</v>
      </c>
      <c r="I9" s="42">
        <v>181.72284644194758</v>
      </c>
      <c r="J9" s="45">
        <v>10</v>
      </c>
      <c r="K9" s="42">
        <v>267.6115485564305</v>
      </c>
    </row>
    <row r="10" spans="1:11" s="50" customFormat="1" ht="12.75" customHeight="1" outlineLevel="1">
      <c r="A10" s="47" t="s">
        <v>57</v>
      </c>
      <c r="B10" s="48">
        <v>21</v>
      </c>
      <c r="C10" s="41">
        <v>561.9842519685039</v>
      </c>
      <c r="D10" s="49"/>
      <c r="E10" s="42"/>
      <c r="F10" s="49"/>
      <c r="G10" s="42"/>
      <c r="H10" s="49"/>
      <c r="I10" s="42"/>
      <c r="J10" s="49">
        <v>21</v>
      </c>
      <c r="K10" s="42">
        <v>561.9842519685039</v>
      </c>
    </row>
    <row r="11" spans="1:11" s="50" customFormat="1" ht="12.75" customHeight="1" outlineLevel="1">
      <c r="A11" s="47" t="s">
        <v>34</v>
      </c>
      <c r="B11" s="48">
        <v>6</v>
      </c>
      <c r="C11" s="41">
        <v>44.52890501274808</v>
      </c>
      <c r="D11" s="49">
        <v>3</v>
      </c>
      <c r="E11" s="42">
        <v>10.599889928453495</v>
      </c>
      <c r="F11" s="49">
        <v>3</v>
      </c>
      <c r="G11" s="42">
        <v>33.92901508429459</v>
      </c>
      <c r="H11" s="49"/>
      <c r="I11" s="42"/>
      <c r="J11" s="49"/>
      <c r="K11" s="42"/>
    </row>
    <row r="12" spans="1:11" s="50" customFormat="1" ht="12.75" customHeight="1" outlineLevel="1">
      <c r="A12" s="47" t="s">
        <v>53</v>
      </c>
      <c r="B12" s="48">
        <v>66</v>
      </c>
      <c r="C12" s="41">
        <v>539.643713508003</v>
      </c>
      <c r="D12" s="49">
        <v>48</v>
      </c>
      <c r="E12" s="42">
        <v>169.59823885525591</v>
      </c>
      <c r="F12" s="49"/>
      <c r="G12" s="42"/>
      <c r="H12" s="49">
        <v>13</v>
      </c>
      <c r="I12" s="42">
        <v>236.23970037453185</v>
      </c>
      <c r="J12" s="49">
        <v>5</v>
      </c>
      <c r="K12" s="42">
        <v>133.80577427821524</v>
      </c>
    </row>
    <row r="13" spans="1:11" s="50" customFormat="1" ht="12.75" customHeight="1" outlineLevel="1">
      <c r="A13" s="47" t="s">
        <v>33</v>
      </c>
      <c r="B13" s="48">
        <v>15</v>
      </c>
      <c r="C13" s="41">
        <v>401.4173228346457</v>
      </c>
      <c r="D13" s="49"/>
      <c r="E13" s="42"/>
      <c r="F13" s="49"/>
      <c r="G13" s="42"/>
      <c r="H13" s="49"/>
      <c r="I13" s="42"/>
      <c r="J13" s="49">
        <v>15</v>
      </c>
      <c r="K13" s="42">
        <v>401.4173228346457</v>
      </c>
    </row>
    <row r="14" spans="1:11" s="50" customFormat="1" ht="12.75" customHeight="1" outlineLevel="1">
      <c r="A14" s="47" t="s">
        <v>32</v>
      </c>
      <c r="B14" s="48">
        <v>34</v>
      </c>
      <c r="C14" s="41">
        <v>800.7038539201833</v>
      </c>
      <c r="D14" s="49">
        <v>3</v>
      </c>
      <c r="E14" s="42">
        <v>10.599889928453495</v>
      </c>
      <c r="F14" s="49">
        <v>2</v>
      </c>
      <c r="G14" s="42">
        <v>22.619343389529725</v>
      </c>
      <c r="H14" s="49">
        <v>1</v>
      </c>
      <c r="I14" s="42">
        <v>18.172284644194757</v>
      </c>
      <c r="J14" s="49">
        <v>28</v>
      </c>
      <c r="K14" s="42">
        <v>749.3123359580053</v>
      </c>
    </row>
    <row r="15" spans="1:11" s="50" customFormat="1" ht="12.75" customHeight="1" outlineLevel="1">
      <c r="A15" s="47" t="s">
        <v>58</v>
      </c>
      <c r="B15" s="48">
        <v>32</v>
      </c>
      <c r="C15" s="41">
        <v>856.3569553805775</v>
      </c>
      <c r="D15" s="49"/>
      <c r="E15" s="42"/>
      <c r="F15" s="49"/>
      <c r="G15" s="42"/>
      <c r="H15" s="49"/>
      <c r="I15" s="42"/>
      <c r="J15" s="49">
        <v>32</v>
      </c>
      <c r="K15" s="42">
        <v>856.3569553805775</v>
      </c>
    </row>
    <row r="16" spans="1:11" s="50" customFormat="1" ht="12.75" customHeight="1" outlineLevel="1">
      <c r="A16" s="47" t="s">
        <v>4</v>
      </c>
      <c r="B16" s="48">
        <v>16</v>
      </c>
      <c r="C16" s="41">
        <v>337.15341988839435</v>
      </c>
      <c r="D16" s="49"/>
      <c r="E16" s="42"/>
      <c r="F16" s="49">
        <v>2</v>
      </c>
      <c r="G16" s="42">
        <v>22.619343389529725</v>
      </c>
      <c r="H16" s="49">
        <v>7</v>
      </c>
      <c r="I16" s="42">
        <v>127.2059925093633</v>
      </c>
      <c r="J16" s="49">
        <v>7</v>
      </c>
      <c r="K16" s="42">
        <v>187.32808398950132</v>
      </c>
    </row>
    <row r="17" spans="1:11" s="50" customFormat="1" ht="12.75" customHeight="1" outlineLevel="1">
      <c r="A17" s="47" t="s">
        <v>5</v>
      </c>
      <c r="B17" s="48">
        <v>12</v>
      </c>
      <c r="C17" s="41">
        <v>197.5219929806911</v>
      </c>
      <c r="D17" s="49"/>
      <c r="E17" s="42"/>
      <c r="F17" s="49">
        <v>8</v>
      </c>
      <c r="G17" s="42">
        <v>90.4773735581189</v>
      </c>
      <c r="H17" s="49"/>
      <c r="I17" s="42"/>
      <c r="J17" s="49">
        <v>4</v>
      </c>
      <c r="K17" s="42">
        <v>107.04461942257218</v>
      </c>
    </row>
    <row r="18" spans="1:11" s="50" customFormat="1" ht="12.75" customHeight="1" outlineLevel="1">
      <c r="A18" s="47" t="s">
        <v>31</v>
      </c>
      <c r="B18" s="48">
        <v>125</v>
      </c>
      <c r="C18" s="41">
        <v>635.5651219358253</v>
      </c>
      <c r="D18" s="49">
        <v>110</v>
      </c>
      <c r="E18" s="42">
        <v>388.66263070996143</v>
      </c>
      <c r="F18" s="49">
        <v>10</v>
      </c>
      <c r="G18" s="42">
        <v>113.09671694764862</v>
      </c>
      <c r="H18" s="49"/>
      <c r="I18" s="42"/>
      <c r="J18" s="49">
        <v>5</v>
      </c>
      <c r="K18" s="42">
        <v>133.80577427821524</v>
      </c>
    </row>
    <row r="19" spans="1:11" s="23" customFormat="1" ht="12.75" customHeight="1">
      <c r="A19" s="5" t="s">
        <v>69</v>
      </c>
      <c r="B19" s="7">
        <v>57</v>
      </c>
      <c r="C19" s="8">
        <v>278.95912527405494</v>
      </c>
      <c r="D19" s="6">
        <v>51</v>
      </c>
      <c r="E19" s="9">
        <v>180.1981287837094</v>
      </c>
      <c r="F19" s="6">
        <v>4</v>
      </c>
      <c r="G19" s="9">
        <v>45.23868677905945</v>
      </c>
      <c r="H19" s="6">
        <v>0</v>
      </c>
      <c r="I19" s="9">
        <v>0</v>
      </c>
      <c r="J19" s="6">
        <v>2</v>
      </c>
      <c r="K19" s="9">
        <v>53.52230971128609</v>
      </c>
    </row>
    <row r="20" spans="1:11" s="15" customFormat="1" ht="12.75" customHeight="1" outlineLevel="1">
      <c r="A20" s="10" t="s">
        <v>69</v>
      </c>
      <c r="B20" s="12">
        <v>57</v>
      </c>
      <c r="C20" s="41">
        <v>278.95912527405494</v>
      </c>
      <c r="D20" s="11">
        <v>51</v>
      </c>
      <c r="E20" s="42">
        <v>180.1981287837094</v>
      </c>
      <c r="F20" s="11">
        <v>4</v>
      </c>
      <c r="G20" s="42">
        <v>45.23868677905945</v>
      </c>
      <c r="H20" s="11"/>
      <c r="I20" s="42"/>
      <c r="J20" s="11">
        <v>2</v>
      </c>
      <c r="K20" s="42">
        <v>53.52230971128609</v>
      </c>
    </row>
    <row r="21" spans="1:11" s="23" customFormat="1" ht="12.75" customHeight="1">
      <c r="A21" s="5" t="s">
        <v>72</v>
      </c>
      <c r="B21" s="7">
        <v>221</v>
      </c>
      <c r="C21" s="9">
        <v>2758.052433950142</v>
      </c>
      <c r="D21" s="6">
        <v>76</v>
      </c>
      <c r="E21" s="8">
        <v>268.5305448541552</v>
      </c>
      <c r="F21" s="6">
        <v>65</v>
      </c>
      <c r="G21" s="8">
        <v>735.128660159716</v>
      </c>
      <c r="H21" s="6">
        <v>45</v>
      </c>
      <c r="I21" s="8">
        <v>817.7528089887642</v>
      </c>
      <c r="J21" s="6">
        <v>35</v>
      </c>
      <c r="K21" s="9">
        <v>936.6404199475066</v>
      </c>
    </row>
    <row r="22" spans="1:11" s="15" customFormat="1" ht="12.75" customHeight="1" outlineLevel="1">
      <c r="A22" s="10" t="s">
        <v>30</v>
      </c>
      <c r="B22" s="12">
        <v>81</v>
      </c>
      <c r="C22" s="41">
        <v>1354.5889544301685</v>
      </c>
      <c r="D22" s="11">
        <v>1</v>
      </c>
      <c r="E22" s="42">
        <v>3.5332966428178314</v>
      </c>
      <c r="F22" s="11">
        <v>40</v>
      </c>
      <c r="G22" s="42">
        <v>452.38686779059447</v>
      </c>
      <c r="H22" s="11">
        <v>20</v>
      </c>
      <c r="I22" s="42">
        <v>363.44569288389516</v>
      </c>
      <c r="J22" s="11">
        <v>20</v>
      </c>
      <c r="K22" s="42">
        <v>535.223097112861</v>
      </c>
    </row>
    <row r="23" spans="1:11" s="15" customFormat="1" ht="12.75" customHeight="1" outlineLevel="1">
      <c r="A23" s="10" t="s">
        <v>60</v>
      </c>
      <c r="B23" s="44">
        <v>140</v>
      </c>
      <c r="C23" s="41">
        <v>1403.4634795199736</v>
      </c>
      <c r="D23" s="45">
        <v>75</v>
      </c>
      <c r="E23" s="42">
        <v>264.99724821133736</v>
      </c>
      <c r="F23" s="45">
        <v>25</v>
      </c>
      <c r="G23" s="42">
        <v>282.7417923691216</v>
      </c>
      <c r="H23" s="45">
        <v>25</v>
      </c>
      <c r="I23" s="42">
        <v>454.30711610486895</v>
      </c>
      <c r="J23" s="45">
        <v>15</v>
      </c>
      <c r="K23" s="42">
        <v>401.4173228346457</v>
      </c>
    </row>
    <row r="24" spans="1:11" s="23" customFormat="1" ht="12.75" customHeight="1">
      <c r="A24" s="5" t="s">
        <v>21</v>
      </c>
      <c r="B24" s="7">
        <v>307</v>
      </c>
      <c r="C24" s="9">
        <v>3284.2584863064094</v>
      </c>
      <c r="D24" s="6">
        <v>142</v>
      </c>
      <c r="E24" s="8">
        <v>501.7281232801321</v>
      </c>
      <c r="F24" s="6">
        <v>64</v>
      </c>
      <c r="G24" s="8">
        <v>723.8189884649512</v>
      </c>
      <c r="H24" s="6">
        <v>75</v>
      </c>
      <c r="I24" s="8">
        <v>1362.9213483146068</v>
      </c>
      <c r="J24" s="6">
        <v>26</v>
      </c>
      <c r="K24" s="9">
        <v>695.7900262467192</v>
      </c>
    </row>
    <row r="25" spans="1:11" s="15" customFormat="1" ht="12.75" customHeight="1" outlineLevel="1">
      <c r="A25" s="10" t="s">
        <v>61</v>
      </c>
      <c r="B25" s="44">
        <v>307</v>
      </c>
      <c r="C25" s="41">
        <v>3284.2584863064094</v>
      </c>
      <c r="D25" s="45">
        <v>142</v>
      </c>
      <c r="E25" s="42">
        <v>501.7281232801321</v>
      </c>
      <c r="F25" s="45">
        <v>64</v>
      </c>
      <c r="G25" s="42">
        <v>723.8189884649512</v>
      </c>
      <c r="H25" s="45">
        <v>75</v>
      </c>
      <c r="I25" s="42">
        <v>1362.9213483146068</v>
      </c>
      <c r="J25" s="45">
        <v>26</v>
      </c>
      <c r="K25" s="42">
        <v>695.7900262467192</v>
      </c>
    </row>
    <row r="26" spans="1:11" s="23" customFormat="1" ht="12.75" customHeight="1">
      <c r="A26" s="5" t="s">
        <v>36</v>
      </c>
      <c r="B26" s="7">
        <v>8</v>
      </c>
      <c r="C26" s="9">
        <v>57.54434914529651</v>
      </c>
      <c r="D26" s="6">
        <v>6</v>
      </c>
      <c r="E26" s="8">
        <v>21.19977985690699</v>
      </c>
      <c r="F26" s="6"/>
      <c r="G26" s="8"/>
      <c r="H26" s="6">
        <v>2</v>
      </c>
      <c r="I26" s="8">
        <v>36.344569288389515</v>
      </c>
      <c r="J26" s="6"/>
      <c r="K26" s="9"/>
    </row>
    <row r="27" spans="1:11" s="15" customFormat="1" ht="12.75" customHeight="1" outlineLevel="1">
      <c r="A27" s="10" t="s">
        <v>62</v>
      </c>
      <c r="B27" s="12">
        <v>5</v>
      </c>
      <c r="C27" s="41">
        <v>32.305471215466085</v>
      </c>
      <c r="D27" s="11">
        <v>4</v>
      </c>
      <c r="E27" s="42">
        <v>14.133186571271326</v>
      </c>
      <c r="F27" s="11"/>
      <c r="G27" s="42"/>
      <c r="H27" s="11">
        <v>1</v>
      </c>
      <c r="I27" s="42">
        <v>18.172284644194757</v>
      </c>
      <c r="J27" s="11"/>
      <c r="K27" s="42"/>
    </row>
    <row r="28" spans="1:11" s="15" customFormat="1" ht="12.75" customHeight="1" outlineLevel="1">
      <c r="A28" s="10" t="s">
        <v>73</v>
      </c>
      <c r="B28" s="12">
        <v>3</v>
      </c>
      <c r="C28" s="41">
        <v>25.23887792983042</v>
      </c>
      <c r="D28" s="11">
        <v>2</v>
      </c>
      <c r="E28" s="42">
        <v>7.066593285635663</v>
      </c>
      <c r="F28" s="11"/>
      <c r="G28" s="42"/>
      <c r="H28" s="11">
        <v>1</v>
      </c>
      <c r="I28" s="42">
        <v>18.172284644194757</v>
      </c>
      <c r="J28" s="11"/>
      <c r="K28" s="42"/>
    </row>
    <row r="29" spans="1:11" s="23" customFormat="1" ht="12.75" customHeight="1">
      <c r="A29" s="5" t="s">
        <v>9</v>
      </c>
      <c r="B29" s="7">
        <v>20</v>
      </c>
      <c r="C29" s="9">
        <v>101.77143306414476</v>
      </c>
      <c r="D29" s="6">
        <v>16</v>
      </c>
      <c r="E29" s="8">
        <v>56.5327462850853</v>
      </c>
      <c r="F29" s="6">
        <v>4</v>
      </c>
      <c r="G29" s="8">
        <v>45.23868677905945</v>
      </c>
      <c r="H29" s="6"/>
      <c r="I29" s="8"/>
      <c r="J29" s="6"/>
      <c r="K29" s="9"/>
    </row>
    <row r="30" spans="1:11" s="15" customFormat="1" ht="12.75" customHeight="1" outlineLevel="1">
      <c r="A30" s="10" t="s">
        <v>42</v>
      </c>
      <c r="B30" s="12">
        <v>2</v>
      </c>
      <c r="C30" s="41">
        <v>7.066593285635663</v>
      </c>
      <c r="D30" s="11">
        <v>2</v>
      </c>
      <c r="E30" s="42">
        <v>7.066593285635663</v>
      </c>
      <c r="F30" s="11"/>
      <c r="G30" s="42"/>
      <c r="H30" s="11"/>
      <c r="I30" s="42"/>
      <c r="J30" s="11"/>
      <c r="K30" s="42"/>
    </row>
    <row r="31" spans="1:11" s="15" customFormat="1" ht="12.75" customHeight="1" outlineLevel="1">
      <c r="A31" s="10" t="s">
        <v>43</v>
      </c>
      <c r="B31" s="12">
        <v>2</v>
      </c>
      <c r="C31" s="41">
        <v>14.842968337582693</v>
      </c>
      <c r="D31" s="11">
        <v>1</v>
      </c>
      <c r="E31" s="42">
        <v>3.5332966428178314</v>
      </c>
      <c r="F31" s="11">
        <v>1</v>
      </c>
      <c r="G31" s="42">
        <v>11.309671694764862</v>
      </c>
      <c r="H31" s="11"/>
      <c r="I31" s="42"/>
      <c r="J31" s="11"/>
      <c r="K31" s="42"/>
    </row>
    <row r="32" spans="1:11" s="15" customFormat="1" ht="12.75" customHeight="1" outlineLevel="1">
      <c r="A32" s="10" t="s">
        <v>74</v>
      </c>
      <c r="B32" s="12">
        <v>2</v>
      </c>
      <c r="C32" s="41">
        <v>7.066593285635663</v>
      </c>
      <c r="D32" s="11">
        <v>2</v>
      </c>
      <c r="E32" s="42">
        <v>7.066593285635663</v>
      </c>
      <c r="F32" s="11"/>
      <c r="G32" s="42"/>
      <c r="H32" s="11"/>
      <c r="I32" s="42"/>
      <c r="J32" s="11"/>
      <c r="K32" s="42"/>
    </row>
    <row r="33" spans="1:11" s="15" customFormat="1" ht="12.75" customHeight="1" outlineLevel="1">
      <c r="A33" s="10" t="s">
        <v>66</v>
      </c>
      <c r="B33" s="12">
        <v>2</v>
      </c>
      <c r="C33" s="41">
        <v>14.842968337582693</v>
      </c>
      <c r="D33" s="11">
        <v>1</v>
      </c>
      <c r="E33" s="42">
        <v>3.5332966428178314</v>
      </c>
      <c r="F33" s="11">
        <v>1</v>
      </c>
      <c r="G33" s="42">
        <v>11.309671694764862</v>
      </c>
      <c r="H33" s="11"/>
      <c r="I33" s="42"/>
      <c r="J33" s="11"/>
      <c r="K33" s="42"/>
    </row>
    <row r="34" spans="1:11" s="15" customFormat="1" ht="12.75" customHeight="1" outlineLevel="1">
      <c r="A34" s="10" t="s">
        <v>67</v>
      </c>
      <c r="B34" s="12">
        <v>10</v>
      </c>
      <c r="C34" s="41">
        <v>50.88571653207238</v>
      </c>
      <c r="D34" s="11">
        <v>8</v>
      </c>
      <c r="E34" s="42">
        <v>28.26637314254265</v>
      </c>
      <c r="F34" s="11">
        <v>2</v>
      </c>
      <c r="G34" s="42">
        <v>22.619343389529725</v>
      </c>
      <c r="H34" s="11"/>
      <c r="I34" s="42"/>
      <c r="J34" s="11"/>
      <c r="K34" s="42"/>
    </row>
    <row r="35" spans="1:11" s="15" customFormat="1" ht="12.75" customHeight="1" outlineLevel="1">
      <c r="A35" s="10" t="s">
        <v>44</v>
      </c>
      <c r="B35" s="12">
        <v>2</v>
      </c>
      <c r="C35" s="41">
        <v>7.066593285635663</v>
      </c>
      <c r="D35" s="11">
        <v>2</v>
      </c>
      <c r="E35" s="42">
        <v>7.066593285635663</v>
      </c>
      <c r="F35" s="11"/>
      <c r="G35" s="42"/>
      <c r="H35" s="11"/>
      <c r="I35" s="42"/>
      <c r="J35" s="11"/>
      <c r="K35" s="42"/>
    </row>
    <row r="36" spans="1:11" s="23" customFormat="1" ht="12.75" customHeight="1">
      <c r="A36" s="5" t="s">
        <v>75</v>
      </c>
      <c r="B36" s="7">
        <v>132</v>
      </c>
      <c r="C36" s="9">
        <v>981.0771610745313</v>
      </c>
      <c r="D36" s="6">
        <v>87</v>
      </c>
      <c r="E36" s="8">
        <v>307.39680792515134</v>
      </c>
      <c r="F36" s="6">
        <v>26</v>
      </c>
      <c r="G36" s="8">
        <v>294.05146406388644</v>
      </c>
      <c r="H36" s="6">
        <v>15</v>
      </c>
      <c r="I36" s="8">
        <v>272.5842696629214</v>
      </c>
      <c r="J36" s="6">
        <v>4</v>
      </c>
      <c r="K36" s="9">
        <v>107.04461942257218</v>
      </c>
    </row>
    <row r="37" spans="1:11" s="15" customFormat="1" ht="12.75" customHeight="1" outlineLevel="1">
      <c r="A37" s="43" t="s">
        <v>77</v>
      </c>
      <c r="B37" s="44">
        <v>129</v>
      </c>
      <c r="C37" s="41">
        <v>940.2855330408069</v>
      </c>
      <c r="D37" s="45">
        <v>87</v>
      </c>
      <c r="E37" s="42">
        <v>307.39680792515134</v>
      </c>
      <c r="F37" s="45">
        <v>24</v>
      </c>
      <c r="G37" s="42">
        <v>271.4321206743567</v>
      </c>
      <c r="H37" s="45">
        <v>14</v>
      </c>
      <c r="I37" s="42">
        <v>254.4119850187266</v>
      </c>
      <c r="J37" s="45">
        <v>4</v>
      </c>
      <c r="K37" s="42">
        <v>107.04461942257218</v>
      </c>
    </row>
    <row r="38" spans="1:11" s="15" customFormat="1" ht="12.75" customHeight="1" outlineLevel="1">
      <c r="A38" s="10" t="s">
        <v>17</v>
      </c>
      <c r="B38" s="44">
        <v>3</v>
      </c>
      <c r="C38" s="41">
        <v>40.79162803372448</v>
      </c>
      <c r="D38" s="45"/>
      <c r="E38" s="42"/>
      <c r="F38" s="45">
        <v>2</v>
      </c>
      <c r="G38" s="42">
        <v>22.619343389529725</v>
      </c>
      <c r="H38" s="45">
        <v>1</v>
      </c>
      <c r="I38" s="42">
        <v>18.172284644194757</v>
      </c>
      <c r="J38" s="45"/>
      <c r="K38" s="42"/>
    </row>
    <row r="39" spans="1:11" s="23" customFormat="1" ht="12.75" customHeight="1">
      <c r="A39" s="5" t="s">
        <v>10</v>
      </c>
      <c r="B39" s="7">
        <v>321</v>
      </c>
      <c r="C39" s="9">
        <v>3874.5359058362014</v>
      </c>
      <c r="D39" s="6">
        <v>103</v>
      </c>
      <c r="E39" s="8">
        <v>363.92955421023663</v>
      </c>
      <c r="F39" s="6">
        <v>97</v>
      </c>
      <c r="G39" s="8">
        <v>1097.0381543921917</v>
      </c>
      <c r="H39" s="6">
        <v>96</v>
      </c>
      <c r="I39" s="8">
        <v>1744.5393258426968</v>
      </c>
      <c r="J39" s="6">
        <v>25</v>
      </c>
      <c r="K39" s="9">
        <v>669.0288713910761</v>
      </c>
    </row>
    <row r="40" spans="1:11" s="15" customFormat="1" ht="12.75" customHeight="1" outlineLevel="1">
      <c r="A40" s="10" t="s">
        <v>18</v>
      </c>
      <c r="B40" s="12">
        <v>58</v>
      </c>
      <c r="C40" s="41">
        <v>1182.8255625350203</v>
      </c>
      <c r="D40" s="11"/>
      <c r="E40" s="42"/>
      <c r="F40" s="11"/>
      <c r="G40" s="42"/>
      <c r="H40" s="11">
        <v>43</v>
      </c>
      <c r="I40" s="42">
        <v>781.4082397003746</v>
      </c>
      <c r="J40" s="11">
        <v>15</v>
      </c>
      <c r="K40" s="42">
        <v>401.4173228346457</v>
      </c>
    </row>
    <row r="41" spans="1:11" s="15" customFormat="1" ht="12.75" customHeight="1" outlineLevel="1">
      <c r="A41" s="10" t="s">
        <v>19</v>
      </c>
      <c r="B41" s="12">
        <v>210</v>
      </c>
      <c r="C41" s="41">
        <v>2406.094031864076</v>
      </c>
      <c r="D41" s="11">
        <v>60</v>
      </c>
      <c r="E41" s="42">
        <v>211.9977985690699</v>
      </c>
      <c r="F41" s="11">
        <v>90</v>
      </c>
      <c r="G41" s="42">
        <v>1017.8704525288376</v>
      </c>
      <c r="H41" s="11">
        <v>50</v>
      </c>
      <c r="I41" s="42">
        <v>908.6142322097379</v>
      </c>
      <c r="J41" s="11">
        <v>10</v>
      </c>
      <c r="K41" s="42">
        <v>267.6115485564305</v>
      </c>
    </row>
    <row r="42" spans="1:11" s="15" customFormat="1" ht="12.75" customHeight="1" outlineLevel="1">
      <c r="A42" s="10" t="s">
        <v>20</v>
      </c>
      <c r="B42" s="12">
        <v>53</v>
      </c>
      <c r="C42" s="41">
        <v>285.6163114371051</v>
      </c>
      <c r="D42" s="11">
        <v>43</v>
      </c>
      <c r="E42" s="42">
        <v>151.93175564116675</v>
      </c>
      <c r="F42" s="11">
        <v>7</v>
      </c>
      <c r="G42" s="42">
        <v>79.16770186335404</v>
      </c>
      <c r="H42" s="11">
        <v>3</v>
      </c>
      <c r="I42" s="42">
        <v>54.51685393258427</v>
      </c>
      <c r="J42" s="11"/>
      <c r="K42" s="42">
        <v>0</v>
      </c>
    </row>
    <row r="43" spans="1:11" s="23" customFormat="1" ht="12.75" customHeight="1">
      <c r="A43" s="5" t="s">
        <v>23</v>
      </c>
      <c r="B43" s="7">
        <v>60</v>
      </c>
      <c r="C43" s="9">
        <v>481.5332656380547</v>
      </c>
      <c r="D43" s="6">
        <v>43</v>
      </c>
      <c r="E43" s="8">
        <v>151.93175564116677</v>
      </c>
      <c r="F43" s="6">
        <v>7</v>
      </c>
      <c r="G43" s="8">
        <v>79.16770186335404</v>
      </c>
      <c r="H43" s="6">
        <v>2</v>
      </c>
      <c r="I43" s="8">
        <v>36.344569288389515</v>
      </c>
      <c r="J43" s="6">
        <v>8</v>
      </c>
      <c r="K43" s="9">
        <v>214.08923884514437</v>
      </c>
    </row>
    <row r="44" spans="1:11" s="15" customFormat="1" ht="12.75" customHeight="1" outlineLevel="1">
      <c r="A44" s="10" t="s">
        <v>28</v>
      </c>
      <c r="B44" s="12">
        <v>35</v>
      </c>
      <c r="C44" s="41">
        <v>162.54725775835925</v>
      </c>
      <c r="D44" s="11">
        <v>30</v>
      </c>
      <c r="E44" s="42">
        <v>105.99889928453494</v>
      </c>
      <c r="F44" s="11">
        <v>5</v>
      </c>
      <c r="G44" s="42">
        <v>56.54835847382431</v>
      </c>
      <c r="H44" s="11"/>
      <c r="I44" s="42"/>
      <c r="J44" s="11"/>
      <c r="K44" s="42"/>
    </row>
    <row r="45" spans="1:11" s="15" customFormat="1" ht="12.75" customHeight="1" outlineLevel="1">
      <c r="A45" s="10" t="s">
        <v>27</v>
      </c>
      <c r="B45" s="12">
        <v>20</v>
      </c>
      <c r="C45" s="41">
        <v>301.31952466560625</v>
      </c>
      <c r="D45" s="11">
        <v>8</v>
      </c>
      <c r="E45" s="42">
        <v>28.26637314254265</v>
      </c>
      <c r="F45" s="11">
        <v>2</v>
      </c>
      <c r="G45" s="42">
        <v>22.619343389529725</v>
      </c>
      <c r="H45" s="11">
        <v>2</v>
      </c>
      <c r="I45" s="42">
        <v>36.344569288389515</v>
      </c>
      <c r="J45" s="11">
        <v>8</v>
      </c>
      <c r="K45" s="42">
        <v>214.08923884514437</v>
      </c>
    </row>
    <row r="46" spans="1:11" s="15" customFormat="1" ht="12.75" customHeight="1" outlineLevel="1" thickBot="1">
      <c r="A46" s="10" t="s">
        <v>68</v>
      </c>
      <c r="B46" s="12">
        <v>5</v>
      </c>
      <c r="C46" s="41">
        <v>17.66648321408916</v>
      </c>
      <c r="D46" s="11">
        <v>5</v>
      </c>
      <c r="E46" s="42">
        <v>17.66648321408916</v>
      </c>
      <c r="F46" s="11"/>
      <c r="G46" s="42"/>
      <c r="H46" s="11"/>
      <c r="I46" s="42"/>
      <c r="J46" s="11"/>
      <c r="K46" s="42"/>
    </row>
    <row r="47" spans="1:11" s="51" customFormat="1" ht="18" customHeight="1" thickBot="1">
      <c r="A47" s="16" t="s">
        <v>87</v>
      </c>
      <c r="B47" s="18">
        <v>1549</v>
      </c>
      <c r="C47" s="19">
        <v>17335.839406507916</v>
      </c>
      <c r="D47" s="17">
        <v>721</v>
      </c>
      <c r="E47" s="19">
        <v>2547.5068794716562</v>
      </c>
      <c r="F47" s="17">
        <v>328</v>
      </c>
      <c r="G47" s="19">
        <v>3709.572315882875</v>
      </c>
      <c r="H47" s="17">
        <v>268</v>
      </c>
      <c r="I47" s="19">
        <v>4870.172284644195</v>
      </c>
      <c r="J47" s="17">
        <v>232</v>
      </c>
      <c r="K47" s="19">
        <v>6208.587926509188</v>
      </c>
    </row>
  </sheetData>
  <mergeCells count="11">
    <mergeCell ref="J2:K2"/>
    <mergeCell ref="J1:K1"/>
    <mergeCell ref="F1:G1"/>
    <mergeCell ref="H1:I1"/>
    <mergeCell ref="C1:C3"/>
    <mergeCell ref="F2:G2"/>
    <mergeCell ref="H2:I2"/>
    <mergeCell ref="A1:A3"/>
    <mergeCell ref="B1:B3"/>
    <mergeCell ref="D2:E2"/>
    <mergeCell ref="D1:E1"/>
  </mergeCells>
  <printOptions gridLines="1" horizontalCentered="1" verticalCentered="1"/>
  <pageMargins left="0.2362204724409449" right="0.2362204724409449" top="0.8" bottom="0.4" header="0.5118110236220472" footer="0.2362204724409449"/>
  <pageSetup horizontalDpi="300" verticalDpi="300" orientation="landscape" paperSize="9" scale="75" r:id="rId1"/>
  <headerFooter alignWithMargins="0">
    <oddFooter>&amp;L&amp;"Times New Roman,Regular"Table 2&amp;R&amp;"MAC C Times,Regular"&amp;P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">
      <selection activeCell="O31" sqref="O31:T31"/>
    </sheetView>
  </sheetViews>
  <sheetFormatPr defaultColWidth="9.140625" defaultRowHeight="12.75"/>
  <cols>
    <col min="1" max="1" width="15.140625" style="122" bestFit="1" customWidth="1"/>
    <col min="2" max="4" width="6.421875" style="122" bestFit="1" customWidth="1"/>
    <col min="5" max="5" width="7.8515625" style="122" bestFit="1" customWidth="1"/>
    <col min="6" max="6" width="10.00390625" style="122" customWidth="1"/>
    <col min="7" max="7" width="5.7109375" style="54" customWidth="1"/>
    <col min="8" max="8" width="15.140625" style="54" bestFit="1" customWidth="1"/>
    <col min="9" max="9" width="5.8515625" style="54" bestFit="1" customWidth="1"/>
    <col min="10" max="12" width="6.421875" style="54" bestFit="1" customWidth="1"/>
    <col min="13" max="13" width="10.00390625" style="54" bestFit="1" customWidth="1"/>
    <col min="14" max="14" width="5.7109375" style="54" customWidth="1"/>
    <col min="15" max="15" width="16.00390625" style="123" customWidth="1"/>
    <col min="16" max="18" width="6.57421875" style="123" bestFit="1" customWidth="1"/>
    <col min="19" max="19" width="6.7109375" style="123" bestFit="1" customWidth="1"/>
    <col min="20" max="20" width="10.00390625" style="123" bestFit="1" customWidth="1"/>
    <col min="21" max="16384" width="9.140625" style="54" customWidth="1"/>
  </cols>
  <sheetData>
    <row r="1" spans="1:20" ht="13.5" thickBot="1">
      <c r="A1" s="183" t="s">
        <v>96</v>
      </c>
      <c r="B1" s="184"/>
      <c r="C1" s="184"/>
      <c r="D1" s="184"/>
      <c r="E1" s="184"/>
      <c r="F1" s="185"/>
      <c r="H1" s="180" t="s">
        <v>97</v>
      </c>
      <c r="I1" s="181"/>
      <c r="J1" s="181"/>
      <c r="K1" s="181"/>
      <c r="L1" s="181"/>
      <c r="M1" s="182"/>
      <c r="O1" s="186" t="s">
        <v>98</v>
      </c>
      <c r="P1" s="187"/>
      <c r="Q1" s="187"/>
      <c r="R1" s="187"/>
      <c r="S1" s="187"/>
      <c r="T1" s="188"/>
    </row>
    <row r="2" spans="1:20" s="56" customFormat="1" ht="27" customHeight="1" thickBot="1">
      <c r="A2" s="172" t="s">
        <v>88</v>
      </c>
      <c r="B2" s="174" t="s">
        <v>47</v>
      </c>
      <c r="C2" s="176" t="s">
        <v>48</v>
      </c>
      <c r="D2" s="176" t="s">
        <v>49</v>
      </c>
      <c r="E2" s="178" t="s">
        <v>50</v>
      </c>
      <c r="F2" s="55" t="s">
        <v>95</v>
      </c>
      <c r="H2" s="172" t="s">
        <v>88</v>
      </c>
      <c r="I2" s="174" t="s">
        <v>47</v>
      </c>
      <c r="J2" s="176" t="s">
        <v>48</v>
      </c>
      <c r="K2" s="176" t="s">
        <v>49</v>
      </c>
      <c r="L2" s="178" t="s">
        <v>50</v>
      </c>
      <c r="M2" s="55" t="s">
        <v>95</v>
      </c>
      <c r="O2" s="172" t="s">
        <v>88</v>
      </c>
      <c r="P2" s="174" t="s">
        <v>47</v>
      </c>
      <c r="Q2" s="176" t="s">
        <v>48</v>
      </c>
      <c r="R2" s="176" t="s">
        <v>49</v>
      </c>
      <c r="S2" s="178" t="s">
        <v>50</v>
      </c>
      <c r="T2" s="55" t="s">
        <v>95</v>
      </c>
    </row>
    <row r="3" spans="1:20" s="56" customFormat="1" ht="39" thickBot="1">
      <c r="A3" s="173"/>
      <c r="B3" s="175"/>
      <c r="C3" s="177"/>
      <c r="D3" s="177"/>
      <c r="E3" s="179"/>
      <c r="F3" s="57" t="s">
        <v>94</v>
      </c>
      <c r="H3" s="173"/>
      <c r="I3" s="175"/>
      <c r="J3" s="177"/>
      <c r="K3" s="177"/>
      <c r="L3" s="179"/>
      <c r="M3" s="57" t="s">
        <v>94</v>
      </c>
      <c r="O3" s="173"/>
      <c r="P3" s="175"/>
      <c r="Q3" s="177"/>
      <c r="R3" s="177"/>
      <c r="S3" s="179"/>
      <c r="T3" s="57" t="s">
        <v>94</v>
      </c>
    </row>
    <row r="4" spans="1:20" s="56" customFormat="1" ht="12.75" customHeight="1">
      <c r="A4" s="58" t="s">
        <v>5</v>
      </c>
      <c r="B4" s="59">
        <f>SUM(B5:B21)</f>
        <v>9</v>
      </c>
      <c r="C4" s="60">
        <f>SUM(C5:C21)</f>
        <v>5</v>
      </c>
      <c r="D4" s="60">
        <f>SUM(D5:D21)</f>
        <v>3</v>
      </c>
      <c r="E4" s="61">
        <f>SUM(E5:E21)</f>
        <v>8</v>
      </c>
      <c r="F4" s="61">
        <f>SUM(B5:E21)</f>
        <v>25</v>
      </c>
      <c r="H4" s="58" t="s">
        <v>5</v>
      </c>
      <c r="I4" s="62">
        <f>SUM(I5:I20)</f>
        <v>4</v>
      </c>
      <c r="J4" s="63">
        <f>SUM(J5:J20)</f>
        <v>3</v>
      </c>
      <c r="K4" s="63">
        <f>SUM(K5:K20)</f>
        <v>6</v>
      </c>
      <c r="L4" s="64">
        <f>SUM(L5:L20)</f>
        <v>1</v>
      </c>
      <c r="M4" s="61">
        <f>SUM(I5:L21)</f>
        <v>14</v>
      </c>
      <c r="O4" s="58" t="s">
        <v>5</v>
      </c>
      <c r="P4" s="65">
        <f>SUM(P6:P21)</f>
        <v>6</v>
      </c>
      <c r="Q4" s="66">
        <f>SUM(Q6:Q21)</f>
        <v>6</v>
      </c>
      <c r="R4" s="66">
        <f>SUM(R6:R21)</f>
        <v>3</v>
      </c>
      <c r="S4" s="67">
        <f>SUM(S6:S21)</f>
        <v>2</v>
      </c>
      <c r="T4" s="61">
        <f>SUM(P5:S21)</f>
        <v>17</v>
      </c>
    </row>
    <row r="5" spans="1:20" s="72" customFormat="1" ht="12.75" customHeight="1">
      <c r="A5" s="68" t="s">
        <v>6</v>
      </c>
      <c r="B5" s="68">
        <v>1</v>
      </c>
      <c r="C5" s="69"/>
      <c r="D5" s="69"/>
      <c r="E5" s="70"/>
      <c r="F5" s="71">
        <v>5</v>
      </c>
      <c r="H5" s="68" t="s">
        <v>6</v>
      </c>
      <c r="I5" s="73"/>
      <c r="J5" s="74"/>
      <c r="K5" s="74">
        <v>1</v>
      </c>
      <c r="L5" s="75"/>
      <c r="M5" s="76">
        <v>47</v>
      </c>
      <c r="O5" s="77"/>
      <c r="P5" s="78"/>
      <c r="Q5" s="79"/>
      <c r="R5" s="79"/>
      <c r="S5" s="80"/>
      <c r="T5" s="80"/>
    </row>
    <row r="6" spans="1:20" s="72" customFormat="1" ht="12.75" customHeight="1">
      <c r="A6" s="68" t="s">
        <v>14</v>
      </c>
      <c r="B6" s="68"/>
      <c r="C6" s="69">
        <v>1</v>
      </c>
      <c r="D6" s="69"/>
      <c r="E6" s="81"/>
      <c r="F6" s="71">
        <v>36</v>
      </c>
      <c r="H6" s="68" t="s">
        <v>14</v>
      </c>
      <c r="I6" s="73">
        <v>1</v>
      </c>
      <c r="J6" s="74"/>
      <c r="K6" s="74"/>
      <c r="L6" s="75"/>
      <c r="M6" s="76">
        <v>3</v>
      </c>
      <c r="O6" s="73" t="s">
        <v>14</v>
      </c>
      <c r="P6" s="73"/>
      <c r="Q6" s="74"/>
      <c r="R6" s="74">
        <v>1</v>
      </c>
      <c r="S6" s="75"/>
      <c r="T6" s="76">
        <v>130</v>
      </c>
    </row>
    <row r="7" spans="1:20" s="72" customFormat="1" ht="12.75" customHeight="1">
      <c r="A7" s="82" t="s">
        <v>55</v>
      </c>
      <c r="B7" s="82">
        <v>2</v>
      </c>
      <c r="C7" s="83"/>
      <c r="D7" s="83"/>
      <c r="E7" s="81"/>
      <c r="F7" s="81"/>
      <c r="H7" s="84"/>
      <c r="I7" s="84"/>
      <c r="J7" s="85"/>
      <c r="K7" s="85"/>
      <c r="L7" s="86"/>
      <c r="M7" s="86"/>
      <c r="O7" s="73" t="s">
        <v>55</v>
      </c>
      <c r="P7" s="73"/>
      <c r="Q7" s="74">
        <v>1</v>
      </c>
      <c r="R7" s="74"/>
      <c r="S7" s="75"/>
      <c r="T7" s="76">
        <v>90</v>
      </c>
    </row>
    <row r="8" spans="1:20" s="72" customFormat="1" ht="12.75" customHeight="1">
      <c r="A8" s="82" t="s">
        <v>56</v>
      </c>
      <c r="B8" s="82"/>
      <c r="C8" s="83"/>
      <c r="D8" s="83">
        <v>1</v>
      </c>
      <c r="E8" s="81"/>
      <c r="F8" s="81"/>
      <c r="H8" s="84"/>
      <c r="I8" s="84"/>
      <c r="J8" s="85"/>
      <c r="K8" s="85"/>
      <c r="L8" s="86"/>
      <c r="M8" s="86"/>
      <c r="O8" s="84" t="s">
        <v>56</v>
      </c>
      <c r="P8" s="84"/>
      <c r="Q8" s="85"/>
      <c r="R8" s="85">
        <v>1</v>
      </c>
      <c r="S8" s="86"/>
      <c r="T8" s="86"/>
    </row>
    <row r="9" spans="1:20" s="72" customFormat="1" ht="12.75" customHeight="1">
      <c r="A9" s="82" t="s">
        <v>13</v>
      </c>
      <c r="B9" s="82"/>
      <c r="C9" s="83">
        <v>1</v>
      </c>
      <c r="D9" s="83"/>
      <c r="E9" s="81"/>
      <c r="F9" s="81"/>
      <c r="H9" s="84"/>
      <c r="I9" s="84"/>
      <c r="J9" s="85"/>
      <c r="K9" s="85"/>
      <c r="L9" s="86"/>
      <c r="M9" s="86"/>
      <c r="O9" s="84" t="s">
        <v>13</v>
      </c>
      <c r="P9" s="84">
        <v>2</v>
      </c>
      <c r="Q9" s="85"/>
      <c r="R9" s="85"/>
      <c r="S9" s="86"/>
      <c r="T9" s="86"/>
    </row>
    <row r="10" spans="1:20" s="72" customFormat="1" ht="12.75" customHeight="1">
      <c r="A10" s="68" t="s">
        <v>51</v>
      </c>
      <c r="B10" s="68"/>
      <c r="C10" s="69"/>
      <c r="D10" s="69">
        <v>1</v>
      </c>
      <c r="E10" s="81">
        <v>1</v>
      </c>
      <c r="F10" s="71">
        <v>328</v>
      </c>
      <c r="H10" s="73" t="s">
        <v>51</v>
      </c>
      <c r="I10" s="73">
        <v>2</v>
      </c>
      <c r="J10" s="74"/>
      <c r="K10" s="74">
        <v>2</v>
      </c>
      <c r="L10" s="75"/>
      <c r="M10" s="76">
        <v>66</v>
      </c>
      <c r="O10" s="73" t="s">
        <v>51</v>
      </c>
      <c r="P10" s="73"/>
      <c r="Q10" s="74"/>
      <c r="R10" s="74">
        <v>1</v>
      </c>
      <c r="S10" s="75">
        <v>1</v>
      </c>
      <c r="T10" s="76">
        <v>35</v>
      </c>
    </row>
    <row r="11" spans="1:20" s="72" customFormat="1" ht="12.75" customHeight="1">
      <c r="A11" s="82" t="s">
        <v>52</v>
      </c>
      <c r="B11" s="82"/>
      <c r="C11" s="83"/>
      <c r="D11" s="83"/>
      <c r="E11" s="81">
        <v>2</v>
      </c>
      <c r="F11" s="81"/>
      <c r="H11" s="73" t="s">
        <v>52</v>
      </c>
      <c r="I11" s="73"/>
      <c r="J11" s="74"/>
      <c r="K11" s="74">
        <v>1</v>
      </c>
      <c r="L11" s="75"/>
      <c r="M11" s="76">
        <v>10</v>
      </c>
      <c r="O11" s="73" t="s">
        <v>52</v>
      </c>
      <c r="P11" s="73"/>
      <c r="Q11" s="74">
        <v>1</v>
      </c>
      <c r="R11" s="74"/>
      <c r="S11" s="75"/>
      <c r="T11" s="76">
        <v>72</v>
      </c>
    </row>
    <row r="12" spans="1:20" s="72" customFormat="1" ht="12.75" customHeight="1">
      <c r="A12" s="82" t="s">
        <v>37</v>
      </c>
      <c r="B12" s="82">
        <v>2</v>
      </c>
      <c r="C12" s="83"/>
      <c r="D12" s="83"/>
      <c r="E12" s="81"/>
      <c r="F12" s="81"/>
      <c r="H12" s="84" t="s">
        <v>37</v>
      </c>
      <c r="I12" s="84"/>
      <c r="J12" s="85">
        <v>1</v>
      </c>
      <c r="K12" s="85"/>
      <c r="L12" s="86"/>
      <c r="M12" s="86"/>
      <c r="O12" s="84" t="s">
        <v>37</v>
      </c>
      <c r="P12" s="84"/>
      <c r="Q12" s="85">
        <v>1</v>
      </c>
      <c r="R12" s="85"/>
      <c r="S12" s="86"/>
      <c r="T12" s="86"/>
    </row>
    <row r="13" spans="1:20" s="72" customFormat="1" ht="12.75" customHeight="1">
      <c r="A13" s="68" t="s">
        <v>53</v>
      </c>
      <c r="B13" s="82">
        <v>2</v>
      </c>
      <c r="C13" s="69">
        <v>1</v>
      </c>
      <c r="D13" s="69"/>
      <c r="E13" s="81"/>
      <c r="F13" s="71">
        <v>151</v>
      </c>
      <c r="H13" s="84" t="s">
        <v>53</v>
      </c>
      <c r="I13" s="84"/>
      <c r="J13" s="85">
        <v>1</v>
      </c>
      <c r="K13" s="85"/>
      <c r="L13" s="86"/>
      <c r="M13" s="86"/>
      <c r="O13" s="73" t="s">
        <v>53</v>
      </c>
      <c r="P13" s="73">
        <v>1</v>
      </c>
      <c r="Q13" s="74"/>
      <c r="R13" s="74"/>
      <c r="S13" s="75"/>
      <c r="T13" s="76">
        <v>3</v>
      </c>
    </row>
    <row r="14" spans="1:20" s="56" customFormat="1" ht="12.75" customHeight="1">
      <c r="A14" s="82" t="s">
        <v>4</v>
      </c>
      <c r="B14" s="82"/>
      <c r="C14" s="83"/>
      <c r="D14" s="83"/>
      <c r="E14" s="81">
        <v>1</v>
      </c>
      <c r="F14" s="81"/>
      <c r="H14" s="84"/>
      <c r="I14" s="84"/>
      <c r="J14" s="85"/>
      <c r="K14" s="85"/>
      <c r="L14" s="86"/>
      <c r="M14" s="86"/>
      <c r="O14" s="84" t="s">
        <v>4</v>
      </c>
      <c r="P14" s="84"/>
      <c r="Q14" s="85">
        <v>1</v>
      </c>
      <c r="R14" s="85"/>
      <c r="S14" s="86"/>
      <c r="T14" s="86"/>
    </row>
    <row r="15" spans="1:20" s="72" customFormat="1" ht="12.75" customHeight="1">
      <c r="A15" s="82" t="s">
        <v>33</v>
      </c>
      <c r="B15" s="82"/>
      <c r="C15" s="83"/>
      <c r="D15" s="83"/>
      <c r="E15" s="81">
        <v>1</v>
      </c>
      <c r="F15" s="81"/>
      <c r="H15" s="84"/>
      <c r="I15" s="84"/>
      <c r="J15" s="85"/>
      <c r="K15" s="85"/>
      <c r="L15" s="86"/>
      <c r="M15" s="86"/>
      <c r="O15" s="84"/>
      <c r="P15" s="84"/>
      <c r="Q15" s="85"/>
      <c r="R15" s="85"/>
      <c r="S15" s="86"/>
      <c r="T15" s="86"/>
    </row>
    <row r="16" spans="1:20" s="72" customFormat="1" ht="12.75" customHeight="1">
      <c r="A16" s="82" t="s">
        <v>32</v>
      </c>
      <c r="B16" s="82"/>
      <c r="C16" s="83"/>
      <c r="D16" s="83"/>
      <c r="E16" s="81">
        <v>1</v>
      </c>
      <c r="F16" s="81"/>
      <c r="H16" s="84"/>
      <c r="I16" s="84"/>
      <c r="J16" s="85"/>
      <c r="K16" s="85"/>
      <c r="L16" s="86"/>
      <c r="M16" s="86"/>
      <c r="O16" s="84" t="s">
        <v>32</v>
      </c>
      <c r="P16" s="84"/>
      <c r="Q16" s="85">
        <v>1</v>
      </c>
      <c r="R16" s="85"/>
      <c r="S16" s="86"/>
      <c r="T16" s="86"/>
    </row>
    <row r="17" spans="1:20" s="56" customFormat="1" ht="12.75" customHeight="1">
      <c r="A17" s="68" t="s">
        <v>54</v>
      </c>
      <c r="B17" s="68"/>
      <c r="C17" s="69"/>
      <c r="D17" s="69">
        <v>1</v>
      </c>
      <c r="E17" s="70">
        <v>1</v>
      </c>
      <c r="F17" s="71">
        <v>485</v>
      </c>
      <c r="H17" s="73" t="s">
        <v>54</v>
      </c>
      <c r="I17" s="73"/>
      <c r="J17" s="74">
        <v>1</v>
      </c>
      <c r="K17" s="74">
        <v>2</v>
      </c>
      <c r="L17" s="75"/>
      <c r="M17" s="76">
        <v>59</v>
      </c>
      <c r="O17" s="73" t="s">
        <v>54</v>
      </c>
      <c r="P17" s="73">
        <v>1</v>
      </c>
      <c r="Q17" s="74"/>
      <c r="R17" s="74"/>
      <c r="S17" s="75"/>
      <c r="T17" s="76">
        <v>1</v>
      </c>
    </row>
    <row r="18" spans="1:20" s="72" customFormat="1" ht="12.75" customHeight="1">
      <c r="A18" s="82" t="s">
        <v>15</v>
      </c>
      <c r="B18" s="82"/>
      <c r="C18" s="83"/>
      <c r="D18" s="83"/>
      <c r="E18" s="81">
        <v>1</v>
      </c>
      <c r="F18" s="81"/>
      <c r="H18" s="84"/>
      <c r="I18" s="84"/>
      <c r="J18" s="85"/>
      <c r="K18" s="85"/>
      <c r="L18" s="86"/>
      <c r="M18" s="86"/>
      <c r="O18" s="84" t="s">
        <v>15</v>
      </c>
      <c r="P18" s="84"/>
      <c r="Q18" s="85">
        <v>1</v>
      </c>
      <c r="R18" s="85"/>
      <c r="S18" s="86"/>
      <c r="T18" s="86"/>
    </row>
    <row r="19" spans="1:20" s="72" customFormat="1" ht="12.75" customHeight="1">
      <c r="A19" s="82" t="s">
        <v>58</v>
      </c>
      <c r="B19" s="82"/>
      <c r="C19" s="83">
        <v>1</v>
      </c>
      <c r="D19" s="83"/>
      <c r="E19" s="81"/>
      <c r="F19" s="81"/>
      <c r="H19" s="84"/>
      <c r="I19" s="84"/>
      <c r="J19" s="85"/>
      <c r="K19" s="85"/>
      <c r="L19" s="86"/>
      <c r="M19" s="86"/>
      <c r="O19" s="84" t="s">
        <v>58</v>
      </c>
      <c r="P19" s="84"/>
      <c r="Q19" s="85"/>
      <c r="R19" s="85"/>
      <c r="S19" s="86">
        <v>1</v>
      </c>
      <c r="T19" s="86"/>
    </row>
    <row r="20" spans="1:20" s="56" customFormat="1" ht="12.75" customHeight="1">
      <c r="A20" s="82" t="s">
        <v>5</v>
      </c>
      <c r="B20" s="82">
        <v>2</v>
      </c>
      <c r="C20" s="83"/>
      <c r="D20" s="83"/>
      <c r="E20" s="81"/>
      <c r="F20" s="81"/>
      <c r="H20" s="84" t="s">
        <v>5</v>
      </c>
      <c r="I20" s="84">
        <v>1</v>
      </c>
      <c r="J20" s="85"/>
      <c r="K20" s="85"/>
      <c r="L20" s="86">
        <v>1</v>
      </c>
      <c r="M20" s="86"/>
      <c r="O20" s="84" t="s">
        <v>5</v>
      </c>
      <c r="P20" s="84">
        <v>1</v>
      </c>
      <c r="Q20" s="85"/>
      <c r="R20" s="85"/>
      <c r="S20" s="86"/>
      <c r="T20" s="86"/>
    </row>
    <row r="21" spans="1:20" s="87" customFormat="1" ht="12.75" customHeight="1">
      <c r="A21" s="82" t="s">
        <v>31</v>
      </c>
      <c r="B21" s="82"/>
      <c r="C21" s="83">
        <v>1</v>
      </c>
      <c r="D21" s="83"/>
      <c r="E21" s="81"/>
      <c r="F21" s="81"/>
      <c r="H21" s="84"/>
      <c r="I21" s="84"/>
      <c r="J21" s="85"/>
      <c r="K21" s="85"/>
      <c r="L21" s="86"/>
      <c r="M21" s="86"/>
      <c r="O21" s="84" t="s">
        <v>31</v>
      </c>
      <c r="P21" s="84">
        <v>1</v>
      </c>
      <c r="Q21" s="85"/>
      <c r="R21" s="85"/>
      <c r="S21" s="86"/>
      <c r="T21" s="86"/>
    </row>
    <row r="22" spans="1:20" s="72" customFormat="1" ht="12.75" customHeight="1">
      <c r="A22" s="58" t="s">
        <v>10</v>
      </c>
      <c r="B22" s="59"/>
      <c r="C22" s="60"/>
      <c r="D22" s="60">
        <f>SUM(D23:D25)</f>
        <v>3</v>
      </c>
      <c r="E22" s="61"/>
      <c r="F22" s="61">
        <f>SUM(B23:E25)</f>
        <v>3</v>
      </c>
      <c r="H22" s="58" t="s">
        <v>10</v>
      </c>
      <c r="I22" s="62"/>
      <c r="J22" s="63">
        <f>SUM(J23:J25)</f>
        <v>1</v>
      </c>
      <c r="K22" s="63">
        <f>SUM(K23:K25)</f>
        <v>1</v>
      </c>
      <c r="L22" s="64"/>
      <c r="M22" s="61">
        <f>SUM(I23:L25)</f>
        <v>2</v>
      </c>
      <c r="O22" s="58" t="s">
        <v>10</v>
      </c>
      <c r="P22" s="65"/>
      <c r="Q22" s="66">
        <f>SUM(Q23:Q24)</f>
        <v>1</v>
      </c>
      <c r="R22" s="66">
        <f>SUM(R23:R24)</f>
        <v>1</v>
      </c>
      <c r="S22" s="67"/>
      <c r="T22" s="61">
        <f>SUM(P23:S25)</f>
        <v>2</v>
      </c>
    </row>
    <row r="23" spans="1:20" s="56" customFormat="1" ht="12.75" customHeight="1">
      <c r="A23" s="82" t="s">
        <v>38</v>
      </c>
      <c r="B23" s="82"/>
      <c r="C23" s="83"/>
      <c r="D23" s="83">
        <v>1</v>
      </c>
      <c r="E23" s="81"/>
      <c r="F23" s="81"/>
      <c r="H23" s="84" t="s">
        <v>38</v>
      </c>
      <c r="I23" s="84"/>
      <c r="J23" s="85"/>
      <c r="K23" s="85">
        <v>1</v>
      </c>
      <c r="L23" s="86"/>
      <c r="M23" s="86"/>
      <c r="O23" s="84" t="s">
        <v>38</v>
      </c>
      <c r="P23" s="84"/>
      <c r="Q23" s="85">
        <v>1</v>
      </c>
      <c r="R23" s="85"/>
      <c r="S23" s="86"/>
      <c r="T23" s="86"/>
    </row>
    <row r="24" spans="1:20" s="72" customFormat="1" ht="12.75" customHeight="1">
      <c r="A24" s="82" t="s">
        <v>18</v>
      </c>
      <c r="B24" s="82"/>
      <c r="C24" s="83"/>
      <c r="D24" s="83">
        <v>1</v>
      </c>
      <c r="E24" s="81"/>
      <c r="F24" s="81"/>
      <c r="H24" s="84"/>
      <c r="I24" s="84"/>
      <c r="J24" s="85"/>
      <c r="K24" s="85"/>
      <c r="L24" s="86"/>
      <c r="M24" s="86"/>
      <c r="O24" s="84" t="s">
        <v>18</v>
      </c>
      <c r="P24" s="84"/>
      <c r="Q24" s="85"/>
      <c r="R24" s="85">
        <v>1</v>
      </c>
      <c r="S24" s="86"/>
      <c r="T24" s="86"/>
    </row>
    <row r="25" spans="1:20" s="72" customFormat="1" ht="12.75" customHeight="1">
      <c r="A25" s="82" t="s">
        <v>39</v>
      </c>
      <c r="B25" s="82"/>
      <c r="C25" s="83"/>
      <c r="D25" s="83">
        <v>1</v>
      </c>
      <c r="E25" s="81"/>
      <c r="F25" s="81"/>
      <c r="H25" s="84" t="s">
        <v>39</v>
      </c>
      <c r="I25" s="84"/>
      <c r="J25" s="85">
        <v>1</v>
      </c>
      <c r="K25" s="85"/>
      <c r="L25" s="86"/>
      <c r="M25" s="86"/>
      <c r="O25" s="84"/>
      <c r="P25" s="84"/>
      <c r="Q25" s="85"/>
      <c r="R25" s="85"/>
      <c r="S25" s="86"/>
      <c r="T25" s="86"/>
    </row>
    <row r="26" spans="1:20" s="72" customFormat="1" ht="12.75" customHeight="1">
      <c r="A26" s="58" t="s">
        <v>75</v>
      </c>
      <c r="B26" s="59"/>
      <c r="C26" s="60">
        <f>SUM(C27:C29)</f>
        <v>2</v>
      </c>
      <c r="D26" s="60">
        <f>SUM(D27:D29)</f>
        <v>1</v>
      </c>
      <c r="E26" s="61"/>
      <c r="F26" s="61">
        <f>SUM(B27:E29)</f>
        <v>3</v>
      </c>
      <c r="H26" s="58" t="s">
        <v>75</v>
      </c>
      <c r="I26" s="62">
        <f>SUM(I27:I29)</f>
        <v>1</v>
      </c>
      <c r="J26" s="63"/>
      <c r="K26" s="63">
        <f>SUM(K27:K29)</f>
        <v>1</v>
      </c>
      <c r="L26" s="64"/>
      <c r="M26" s="61">
        <f>SUM(I27:L29)</f>
        <v>2</v>
      </c>
      <c r="O26" s="58" t="s">
        <v>75</v>
      </c>
      <c r="P26" s="65"/>
      <c r="Q26" s="66">
        <f>SUM(Q27:Q29)</f>
        <v>1</v>
      </c>
      <c r="R26" s="66">
        <f>SUM(R27:R29)</f>
        <v>1</v>
      </c>
      <c r="S26" s="67"/>
      <c r="T26" s="61">
        <f>SUM(P27:S29)</f>
        <v>2</v>
      </c>
    </row>
    <row r="27" spans="1:20" s="72" customFormat="1" ht="12.75" customHeight="1">
      <c r="A27" s="82" t="s">
        <v>77</v>
      </c>
      <c r="B27" s="82"/>
      <c r="C27" s="83"/>
      <c r="D27" s="83">
        <v>1</v>
      </c>
      <c r="E27" s="81"/>
      <c r="F27" s="81"/>
      <c r="H27" s="84" t="s">
        <v>77</v>
      </c>
      <c r="I27" s="84"/>
      <c r="J27" s="85"/>
      <c r="K27" s="85">
        <v>1</v>
      </c>
      <c r="L27" s="86"/>
      <c r="M27" s="86"/>
      <c r="O27" s="84" t="s">
        <v>77</v>
      </c>
      <c r="P27" s="84"/>
      <c r="Q27" s="85"/>
      <c r="R27" s="85">
        <v>1</v>
      </c>
      <c r="S27" s="86"/>
      <c r="T27" s="86"/>
    </row>
    <row r="28" spans="1:20" s="56" customFormat="1" ht="12.75" customHeight="1">
      <c r="A28" s="82" t="s">
        <v>75</v>
      </c>
      <c r="B28" s="82"/>
      <c r="C28" s="83">
        <v>1</v>
      </c>
      <c r="D28" s="83"/>
      <c r="E28" s="81"/>
      <c r="F28" s="81"/>
      <c r="H28" s="84"/>
      <c r="I28" s="84"/>
      <c r="J28" s="85"/>
      <c r="K28" s="85"/>
      <c r="L28" s="86"/>
      <c r="M28" s="86"/>
      <c r="O28" s="84"/>
      <c r="P28" s="84"/>
      <c r="Q28" s="85"/>
      <c r="R28" s="85"/>
      <c r="S28" s="86"/>
      <c r="T28" s="86"/>
    </row>
    <row r="29" spans="1:20" s="87" customFormat="1" ht="12.75" customHeight="1">
      <c r="A29" s="82" t="s">
        <v>3</v>
      </c>
      <c r="B29" s="82"/>
      <c r="C29" s="83">
        <v>1</v>
      </c>
      <c r="D29" s="83"/>
      <c r="E29" s="81"/>
      <c r="F29" s="81"/>
      <c r="H29" s="84" t="s">
        <v>3</v>
      </c>
      <c r="I29" s="84">
        <v>1</v>
      </c>
      <c r="J29" s="85"/>
      <c r="K29" s="85"/>
      <c r="L29" s="86"/>
      <c r="M29" s="86"/>
      <c r="O29" s="84" t="s">
        <v>3</v>
      </c>
      <c r="P29" s="84"/>
      <c r="Q29" s="85">
        <v>1</v>
      </c>
      <c r="R29" s="85"/>
      <c r="S29" s="86"/>
      <c r="T29" s="86"/>
    </row>
    <row r="30" spans="1:20" s="72" customFormat="1" ht="12.75" customHeight="1">
      <c r="A30" s="58" t="s">
        <v>9</v>
      </c>
      <c r="B30" s="59">
        <f>SUM(B31:B33)</f>
        <v>2</v>
      </c>
      <c r="C30" s="60"/>
      <c r="D30" s="60"/>
      <c r="E30" s="61"/>
      <c r="F30" s="61">
        <f>SUM(B31:E33)</f>
        <v>2</v>
      </c>
      <c r="H30" s="58" t="s">
        <v>9</v>
      </c>
      <c r="I30" s="62"/>
      <c r="J30" s="63">
        <f>SUM(J31:J33)</f>
        <v>2</v>
      </c>
      <c r="K30" s="63"/>
      <c r="L30" s="64"/>
      <c r="M30" s="61">
        <f>SUM(I31:L33)</f>
        <v>2</v>
      </c>
      <c r="O30" s="58" t="s">
        <v>9</v>
      </c>
      <c r="P30" s="65"/>
      <c r="Q30" s="66"/>
      <c r="R30" s="66">
        <f>SUM(R31:R33)</f>
        <v>1</v>
      </c>
      <c r="S30" s="67">
        <f>SUM(S31:S33)</f>
        <v>1</v>
      </c>
      <c r="T30" s="61">
        <f>SUM(P31:S33)</f>
        <v>2</v>
      </c>
    </row>
    <row r="31" spans="1:20" s="56" customFormat="1" ht="12.75" customHeight="1">
      <c r="A31" s="77"/>
      <c r="B31" s="88"/>
      <c r="C31" s="89"/>
      <c r="D31" s="89"/>
      <c r="E31" s="90"/>
      <c r="F31" s="90"/>
      <c r="H31" s="84" t="s">
        <v>63</v>
      </c>
      <c r="I31" s="84"/>
      <c r="J31" s="85">
        <v>1</v>
      </c>
      <c r="K31" s="85"/>
      <c r="L31" s="86"/>
      <c r="M31" s="86"/>
      <c r="O31" s="73"/>
      <c r="P31" s="73"/>
      <c r="Q31" s="74"/>
      <c r="R31" s="74"/>
      <c r="S31" s="75"/>
      <c r="T31" s="76"/>
    </row>
    <row r="32" spans="1:20" s="72" customFormat="1" ht="12.75" customHeight="1">
      <c r="A32" s="68" t="s">
        <v>99</v>
      </c>
      <c r="B32" s="68">
        <v>1</v>
      </c>
      <c r="C32" s="69"/>
      <c r="D32" s="69"/>
      <c r="E32" s="70"/>
      <c r="F32" s="71">
        <v>47</v>
      </c>
      <c r="H32" s="84" t="s">
        <v>99</v>
      </c>
      <c r="I32" s="84"/>
      <c r="J32" s="85">
        <v>1</v>
      </c>
      <c r="K32" s="85"/>
      <c r="L32" s="86"/>
      <c r="M32" s="86"/>
      <c r="O32" s="84" t="s">
        <v>99</v>
      </c>
      <c r="P32" s="84"/>
      <c r="Q32" s="85"/>
      <c r="R32" s="85">
        <v>1</v>
      </c>
      <c r="S32" s="86"/>
      <c r="T32" s="86"/>
    </row>
    <row r="33" spans="1:20" s="56" customFormat="1" ht="12.75" customHeight="1">
      <c r="A33" s="68" t="s">
        <v>40</v>
      </c>
      <c r="B33" s="68">
        <v>1</v>
      </c>
      <c r="C33" s="69"/>
      <c r="D33" s="69"/>
      <c r="E33" s="70"/>
      <c r="F33" s="71">
        <v>36</v>
      </c>
      <c r="H33" s="84"/>
      <c r="I33" s="84"/>
      <c r="J33" s="85"/>
      <c r="K33" s="85"/>
      <c r="L33" s="86"/>
      <c r="M33" s="86"/>
      <c r="O33" s="73" t="s">
        <v>40</v>
      </c>
      <c r="P33" s="73"/>
      <c r="Q33" s="74"/>
      <c r="R33" s="74"/>
      <c r="S33" s="75">
        <v>1</v>
      </c>
      <c r="T33" s="76">
        <v>8</v>
      </c>
    </row>
    <row r="34" spans="1:20" ht="12.75" customHeight="1">
      <c r="A34" s="58" t="s">
        <v>78</v>
      </c>
      <c r="B34" s="59">
        <f>SUM(B35:B39)</f>
        <v>2</v>
      </c>
      <c r="C34" s="60"/>
      <c r="D34" s="60"/>
      <c r="E34" s="61"/>
      <c r="F34" s="61">
        <f>SUM(B35:E39)</f>
        <v>2</v>
      </c>
      <c r="H34" s="58" t="s">
        <v>78</v>
      </c>
      <c r="I34" s="62">
        <f>SUM(I35:I39)</f>
        <v>2</v>
      </c>
      <c r="J34" s="63">
        <f>SUM(J35:J39)</f>
        <v>2</v>
      </c>
      <c r="K34" s="63"/>
      <c r="L34" s="64"/>
      <c r="M34" s="61">
        <f>SUM(I35:L39)</f>
        <v>4</v>
      </c>
      <c r="O34" s="58" t="s">
        <v>78</v>
      </c>
      <c r="P34" s="65">
        <f>SUM(P35:P39)</f>
        <v>4</v>
      </c>
      <c r="Q34" s="66"/>
      <c r="R34" s="66">
        <f>SUM(R35:R39)</f>
        <v>1</v>
      </c>
      <c r="S34" s="67"/>
      <c r="T34" s="61">
        <f>SUM(P35:S39)</f>
        <v>5</v>
      </c>
    </row>
    <row r="35" spans="1:20" ht="12.75" customHeight="1">
      <c r="A35" s="82" t="s">
        <v>29</v>
      </c>
      <c r="B35" s="82">
        <v>1</v>
      </c>
      <c r="C35" s="83"/>
      <c r="D35" s="83"/>
      <c r="E35" s="81"/>
      <c r="F35" s="81"/>
      <c r="H35" s="84" t="s">
        <v>29</v>
      </c>
      <c r="I35" s="84">
        <v>1</v>
      </c>
      <c r="J35" s="85"/>
      <c r="K35" s="85"/>
      <c r="L35" s="86"/>
      <c r="M35" s="86"/>
      <c r="O35" s="84" t="s">
        <v>29</v>
      </c>
      <c r="P35" s="84">
        <v>1</v>
      </c>
      <c r="Q35" s="85"/>
      <c r="R35" s="85"/>
      <c r="S35" s="86"/>
      <c r="T35" s="86"/>
    </row>
    <row r="36" spans="1:20" ht="12.75" customHeight="1">
      <c r="A36" s="82"/>
      <c r="B36" s="82"/>
      <c r="C36" s="83"/>
      <c r="D36" s="83"/>
      <c r="E36" s="81"/>
      <c r="F36" s="81"/>
      <c r="H36" s="84"/>
      <c r="I36" s="84"/>
      <c r="J36" s="85"/>
      <c r="K36" s="85"/>
      <c r="L36" s="86"/>
      <c r="M36" s="86"/>
      <c r="O36" s="84" t="s">
        <v>100</v>
      </c>
      <c r="P36" s="84">
        <v>1</v>
      </c>
      <c r="Q36" s="85"/>
      <c r="R36" s="85"/>
      <c r="S36" s="86"/>
      <c r="T36" s="86"/>
    </row>
    <row r="37" spans="1:20" ht="12.75" customHeight="1">
      <c r="A37" s="68" t="s">
        <v>8</v>
      </c>
      <c r="B37" s="68">
        <v>1</v>
      </c>
      <c r="C37" s="69"/>
      <c r="D37" s="69"/>
      <c r="E37" s="70"/>
      <c r="F37" s="71">
        <v>21</v>
      </c>
      <c r="H37" s="73" t="s">
        <v>8</v>
      </c>
      <c r="I37" s="73"/>
      <c r="J37" s="74">
        <v>1</v>
      </c>
      <c r="K37" s="74"/>
      <c r="L37" s="75"/>
      <c r="M37" s="76">
        <v>8</v>
      </c>
      <c r="O37" s="84" t="s">
        <v>8</v>
      </c>
      <c r="P37" s="84"/>
      <c r="Q37" s="85"/>
      <c r="R37" s="85">
        <v>1</v>
      </c>
      <c r="S37" s="86"/>
      <c r="T37" s="86"/>
    </row>
    <row r="38" spans="1:20" ht="12.75" customHeight="1">
      <c r="A38" s="82"/>
      <c r="B38" s="82"/>
      <c r="C38" s="83"/>
      <c r="D38" s="83"/>
      <c r="E38" s="81"/>
      <c r="F38" s="81"/>
      <c r="H38" s="84" t="s">
        <v>78</v>
      </c>
      <c r="I38" s="84"/>
      <c r="J38" s="85">
        <v>1</v>
      </c>
      <c r="K38" s="85"/>
      <c r="L38" s="86"/>
      <c r="M38" s="86"/>
      <c r="O38" s="73" t="s">
        <v>78</v>
      </c>
      <c r="P38" s="73">
        <v>1</v>
      </c>
      <c r="Q38" s="74"/>
      <c r="R38" s="74"/>
      <c r="S38" s="75"/>
      <c r="T38" s="76">
        <v>2</v>
      </c>
    </row>
    <row r="39" spans="1:20" ht="12.75" customHeight="1">
      <c r="A39" s="82"/>
      <c r="B39" s="82"/>
      <c r="C39" s="83"/>
      <c r="D39" s="83"/>
      <c r="E39" s="81"/>
      <c r="F39" s="81"/>
      <c r="H39" s="84" t="s">
        <v>16</v>
      </c>
      <c r="I39" s="84">
        <v>1</v>
      </c>
      <c r="J39" s="85"/>
      <c r="K39" s="85"/>
      <c r="L39" s="86"/>
      <c r="M39" s="86"/>
      <c r="O39" s="84" t="s">
        <v>16</v>
      </c>
      <c r="P39" s="84">
        <v>1</v>
      </c>
      <c r="Q39" s="85"/>
      <c r="R39" s="85"/>
      <c r="S39" s="86"/>
      <c r="T39" s="86"/>
    </row>
    <row r="40" spans="1:20" ht="12.75" customHeight="1">
      <c r="A40" s="58" t="s">
        <v>69</v>
      </c>
      <c r="B40" s="59">
        <f>SUM(B41:B44)</f>
        <v>4</v>
      </c>
      <c r="C40" s="60">
        <f>SUM(C41:C44)</f>
        <v>2</v>
      </c>
      <c r="D40" s="60"/>
      <c r="E40" s="61"/>
      <c r="F40" s="61">
        <f>SUM(B41:E44)</f>
        <v>6</v>
      </c>
      <c r="H40" s="58" t="s">
        <v>69</v>
      </c>
      <c r="I40" s="62">
        <f>SUM(I41:I44)</f>
        <v>1</v>
      </c>
      <c r="J40" s="63">
        <f>SUM(J41:J44)</f>
        <v>1</v>
      </c>
      <c r="K40" s="63"/>
      <c r="L40" s="64"/>
      <c r="M40" s="61">
        <f>SUM(I41:L44)</f>
        <v>2</v>
      </c>
      <c r="O40" s="58" t="s">
        <v>69</v>
      </c>
      <c r="P40" s="65">
        <f>SUM(P43:P44)</f>
        <v>1</v>
      </c>
      <c r="Q40" s="66"/>
      <c r="R40" s="66">
        <f>SUM(R43:R44)</f>
        <v>1</v>
      </c>
      <c r="S40" s="67"/>
      <c r="T40" s="61">
        <f>SUM(P41:S44)</f>
        <v>2</v>
      </c>
    </row>
    <row r="41" spans="1:20" ht="12.75" customHeight="1">
      <c r="A41" s="82" t="s">
        <v>69</v>
      </c>
      <c r="B41" s="82"/>
      <c r="C41" s="83">
        <v>2</v>
      </c>
      <c r="D41" s="83"/>
      <c r="E41" s="81"/>
      <c r="F41" s="81"/>
      <c r="H41" s="84" t="s">
        <v>69</v>
      </c>
      <c r="I41" s="84"/>
      <c r="J41" s="85">
        <v>1</v>
      </c>
      <c r="K41" s="85"/>
      <c r="L41" s="86"/>
      <c r="M41" s="86"/>
      <c r="O41" s="77"/>
      <c r="P41" s="78"/>
      <c r="Q41" s="79"/>
      <c r="R41" s="79"/>
      <c r="S41" s="80"/>
      <c r="T41" s="80"/>
    </row>
    <row r="42" spans="1:20" ht="12.75" customHeight="1">
      <c r="A42" s="68" t="s">
        <v>70</v>
      </c>
      <c r="B42" s="68">
        <v>1</v>
      </c>
      <c r="C42" s="69"/>
      <c r="D42" s="69"/>
      <c r="E42" s="70"/>
      <c r="F42" s="71">
        <v>1</v>
      </c>
      <c r="H42" s="84"/>
      <c r="I42" s="84"/>
      <c r="J42" s="85"/>
      <c r="K42" s="85"/>
      <c r="L42" s="86"/>
      <c r="M42" s="86"/>
      <c r="O42" s="77"/>
      <c r="P42" s="78"/>
      <c r="Q42" s="79"/>
      <c r="R42" s="79"/>
      <c r="S42" s="80"/>
      <c r="T42" s="80"/>
    </row>
    <row r="43" spans="1:20" ht="12.75" customHeight="1">
      <c r="A43" s="82" t="s">
        <v>59</v>
      </c>
      <c r="B43" s="82">
        <v>1</v>
      </c>
      <c r="C43" s="83"/>
      <c r="D43" s="83"/>
      <c r="E43" s="81"/>
      <c r="F43" s="81"/>
      <c r="H43" s="73" t="s">
        <v>59</v>
      </c>
      <c r="I43" s="73">
        <v>1</v>
      </c>
      <c r="J43" s="74"/>
      <c r="K43" s="74"/>
      <c r="L43" s="75"/>
      <c r="M43" s="76">
        <v>4</v>
      </c>
      <c r="O43" s="84" t="s">
        <v>59</v>
      </c>
      <c r="P43" s="84"/>
      <c r="Q43" s="85"/>
      <c r="R43" s="85">
        <v>1</v>
      </c>
      <c r="S43" s="86"/>
      <c r="T43" s="86"/>
    </row>
    <row r="44" spans="1:20" ht="12.75" customHeight="1">
      <c r="A44" s="68" t="s">
        <v>12</v>
      </c>
      <c r="B44" s="68">
        <v>2</v>
      </c>
      <c r="C44" s="69"/>
      <c r="D44" s="69"/>
      <c r="E44" s="70"/>
      <c r="F44" s="71">
        <v>6</v>
      </c>
      <c r="H44" s="84"/>
      <c r="I44" s="84"/>
      <c r="J44" s="85"/>
      <c r="K44" s="85"/>
      <c r="L44" s="86"/>
      <c r="M44" s="86"/>
      <c r="O44" s="84" t="s">
        <v>12</v>
      </c>
      <c r="P44" s="84">
        <v>1</v>
      </c>
      <c r="Q44" s="85"/>
      <c r="R44" s="85"/>
      <c r="S44" s="86"/>
      <c r="T44" s="86"/>
    </row>
    <row r="45" spans="1:20" ht="12.75" customHeight="1">
      <c r="A45" s="91" t="s">
        <v>72</v>
      </c>
      <c r="B45" s="59"/>
      <c r="C45" s="60">
        <f>SUM(C46:C47)</f>
        <v>1</v>
      </c>
      <c r="D45" s="60">
        <f>SUM(D46:D47)</f>
        <v>1</v>
      </c>
      <c r="E45" s="61"/>
      <c r="F45" s="61">
        <f>SUM(B46:E47)</f>
        <v>2</v>
      </c>
      <c r="H45" s="84"/>
      <c r="I45" s="84"/>
      <c r="J45" s="85"/>
      <c r="K45" s="85"/>
      <c r="L45" s="86"/>
      <c r="M45" s="86"/>
      <c r="O45" s="91" t="s">
        <v>72</v>
      </c>
      <c r="P45" s="65">
        <f>SUM(P46:P47)</f>
        <v>3</v>
      </c>
      <c r="Q45" s="66">
        <f>SUM(Q46:Q47)</f>
        <v>1</v>
      </c>
      <c r="R45" s="66"/>
      <c r="S45" s="67"/>
      <c r="T45" s="67">
        <f>SUM(P46:S47)</f>
        <v>4</v>
      </c>
    </row>
    <row r="46" spans="1:20" ht="12.75" customHeight="1">
      <c r="A46" s="82" t="s">
        <v>30</v>
      </c>
      <c r="B46" s="82"/>
      <c r="C46" s="83"/>
      <c r="D46" s="83">
        <v>1</v>
      </c>
      <c r="E46" s="81"/>
      <c r="F46" s="81"/>
      <c r="H46" s="84"/>
      <c r="I46" s="84"/>
      <c r="J46" s="85"/>
      <c r="K46" s="85"/>
      <c r="L46" s="86"/>
      <c r="M46" s="86"/>
      <c r="O46" s="84" t="s">
        <v>30</v>
      </c>
      <c r="P46" s="84">
        <v>3</v>
      </c>
      <c r="Q46" s="85"/>
      <c r="R46" s="85"/>
      <c r="S46" s="86"/>
      <c r="T46" s="86"/>
    </row>
    <row r="47" spans="1:20" ht="12.75" customHeight="1">
      <c r="A47" s="82" t="s">
        <v>60</v>
      </c>
      <c r="B47" s="82"/>
      <c r="C47" s="83">
        <v>1</v>
      </c>
      <c r="D47" s="83"/>
      <c r="E47" s="81"/>
      <c r="F47" s="81"/>
      <c r="H47" s="84"/>
      <c r="I47" s="84"/>
      <c r="J47" s="85"/>
      <c r="K47" s="85"/>
      <c r="L47" s="86"/>
      <c r="M47" s="86"/>
      <c r="O47" s="84" t="s">
        <v>60</v>
      </c>
      <c r="P47" s="84"/>
      <c r="Q47" s="85">
        <v>1</v>
      </c>
      <c r="R47" s="85"/>
      <c r="S47" s="86"/>
      <c r="T47" s="86"/>
    </row>
    <row r="48" spans="1:20" ht="12.75" customHeight="1">
      <c r="A48" s="58" t="s">
        <v>21</v>
      </c>
      <c r="B48" s="59"/>
      <c r="C48" s="60"/>
      <c r="D48" s="60">
        <f>SUM(D49:D49)</f>
        <v>1</v>
      </c>
      <c r="E48" s="61"/>
      <c r="F48" s="61">
        <f>SUM(B49:E49)</f>
        <v>1</v>
      </c>
      <c r="H48" s="58" t="s">
        <v>21</v>
      </c>
      <c r="I48" s="62"/>
      <c r="J48" s="63"/>
      <c r="K48" s="63"/>
      <c r="L48" s="64">
        <f>SUM(L49:L49)</f>
        <v>2</v>
      </c>
      <c r="M48" s="61">
        <f>SUM(I49:L49)</f>
        <v>2</v>
      </c>
      <c r="O48" s="58" t="s">
        <v>21</v>
      </c>
      <c r="P48" s="65"/>
      <c r="Q48" s="66"/>
      <c r="R48" s="66"/>
      <c r="S48" s="67">
        <f>SUM(S49:S49)</f>
        <v>1</v>
      </c>
      <c r="T48" s="67">
        <f>SUM(P49:S49)</f>
        <v>1</v>
      </c>
    </row>
    <row r="49" spans="1:20" ht="12.75" customHeight="1">
      <c r="A49" s="82" t="s">
        <v>61</v>
      </c>
      <c r="B49" s="82"/>
      <c r="C49" s="83"/>
      <c r="D49" s="83">
        <v>1</v>
      </c>
      <c r="E49" s="81"/>
      <c r="F49" s="81"/>
      <c r="H49" s="84" t="s">
        <v>61</v>
      </c>
      <c r="I49" s="84"/>
      <c r="J49" s="85"/>
      <c r="K49" s="85"/>
      <c r="L49" s="86">
        <v>2</v>
      </c>
      <c r="M49" s="86"/>
      <c r="O49" s="84" t="s">
        <v>61</v>
      </c>
      <c r="P49" s="84"/>
      <c r="Q49" s="85"/>
      <c r="R49" s="85"/>
      <c r="S49" s="86">
        <v>1</v>
      </c>
      <c r="T49" s="86"/>
    </row>
    <row r="50" spans="1:20" ht="12.75" customHeight="1">
      <c r="A50" s="82"/>
      <c r="B50" s="82"/>
      <c r="C50" s="83"/>
      <c r="D50" s="83"/>
      <c r="E50" s="81"/>
      <c r="F50" s="81"/>
      <c r="H50" s="84"/>
      <c r="I50" s="84"/>
      <c r="J50" s="85"/>
      <c r="K50" s="85"/>
      <c r="L50" s="86"/>
      <c r="M50" s="86"/>
      <c r="O50" s="92" t="s">
        <v>71</v>
      </c>
      <c r="P50" s="65">
        <f>SUM(P51:P51)</f>
        <v>1</v>
      </c>
      <c r="Q50" s="66"/>
      <c r="R50" s="66"/>
      <c r="S50" s="67"/>
      <c r="T50" s="67">
        <f>SUM(P51:S51)</f>
        <v>1</v>
      </c>
    </row>
    <row r="51" spans="1:20" s="56" customFormat="1" ht="12.75" customHeight="1">
      <c r="A51" s="82"/>
      <c r="B51" s="82"/>
      <c r="C51" s="83"/>
      <c r="D51" s="83"/>
      <c r="E51" s="81"/>
      <c r="F51" s="81"/>
      <c r="H51" s="84"/>
      <c r="I51" s="84"/>
      <c r="J51" s="85"/>
      <c r="K51" s="85"/>
      <c r="L51" s="86"/>
      <c r="M51" s="86"/>
      <c r="O51" s="84" t="s">
        <v>86</v>
      </c>
      <c r="P51" s="84">
        <v>1</v>
      </c>
      <c r="Q51" s="85"/>
      <c r="R51" s="85"/>
      <c r="S51" s="86"/>
      <c r="T51" s="86"/>
    </row>
    <row r="52" spans="1:20" ht="12.75" customHeight="1">
      <c r="A52" s="82"/>
      <c r="B52" s="82"/>
      <c r="C52" s="83"/>
      <c r="D52" s="83"/>
      <c r="E52" s="81"/>
      <c r="F52" s="81"/>
      <c r="H52" s="84"/>
      <c r="I52" s="84"/>
      <c r="J52" s="85"/>
      <c r="K52" s="85"/>
      <c r="L52" s="86"/>
      <c r="M52" s="86"/>
      <c r="O52" s="58" t="s">
        <v>0</v>
      </c>
      <c r="P52" s="65">
        <f>SUM(P53:P53)</f>
        <v>1</v>
      </c>
      <c r="Q52" s="66"/>
      <c r="R52" s="66"/>
      <c r="S52" s="67"/>
      <c r="T52" s="67">
        <f>SUM(P53:S53)</f>
        <v>1</v>
      </c>
    </row>
    <row r="53" spans="1:20" ht="12.75" customHeight="1" thickBot="1">
      <c r="A53" s="82"/>
      <c r="B53" s="82"/>
      <c r="C53" s="83"/>
      <c r="D53" s="83"/>
      <c r="E53" s="81"/>
      <c r="F53" s="81"/>
      <c r="H53" s="93"/>
      <c r="I53" s="93"/>
      <c r="J53" s="94"/>
      <c r="K53" s="94"/>
      <c r="L53" s="95"/>
      <c r="M53" s="95"/>
      <c r="O53" s="73" t="s">
        <v>0</v>
      </c>
      <c r="P53" s="73">
        <v>1</v>
      </c>
      <c r="Q53" s="74"/>
      <c r="R53" s="74"/>
      <c r="S53" s="75"/>
      <c r="T53" s="76">
        <v>1</v>
      </c>
    </row>
    <row r="54" spans="1:20" ht="12.75" customHeight="1" thickBot="1">
      <c r="A54" s="96" t="s">
        <v>101</v>
      </c>
      <c r="B54" s="97">
        <f>B4+B22+B26+B30+B34+B40+B45+B48</f>
        <v>17</v>
      </c>
      <c r="C54" s="97">
        <f>C4+C22+C26+C30+C34+C40+C45+C48</f>
        <v>10</v>
      </c>
      <c r="D54" s="97">
        <f>D4+D22+D26+D30+D34+D40+D45+D48</f>
        <v>9</v>
      </c>
      <c r="E54" s="98">
        <f>E4+E22+E26+E30+E34+E40+E45+E48</f>
        <v>8</v>
      </c>
      <c r="F54" s="98">
        <f>F4+F22+F26+F30+F34+F40+F45+F48</f>
        <v>44</v>
      </c>
      <c r="H54" s="96" t="s">
        <v>101</v>
      </c>
      <c r="I54" s="99">
        <f>I4+I22+I26+I30+I34+I40+I48</f>
        <v>8</v>
      </c>
      <c r="J54" s="100">
        <f>J4+J22+J26+J30+J34+J40+J48</f>
        <v>9</v>
      </c>
      <c r="K54" s="100">
        <f>K4+K22+K26+K30+K34+K40+K48</f>
        <v>8</v>
      </c>
      <c r="L54" s="101">
        <f>L4+L22+L26+L30+L34+L40+L48</f>
        <v>3</v>
      </c>
      <c r="M54" s="101">
        <f>M4+M22+M26+M30+M34+M40+M48</f>
        <v>28</v>
      </c>
      <c r="O54" s="96" t="s">
        <v>101</v>
      </c>
      <c r="P54" s="102">
        <f>P4+P22+P26+P30+P34+P40+P45+P48+P50+P52</f>
        <v>16</v>
      </c>
      <c r="Q54" s="103">
        <f>Q4+Q22+Q26+Q30+Q34+Q40+Q45+Q48+Q50+Q52</f>
        <v>9</v>
      </c>
      <c r="R54" s="103">
        <f>R4+R22+R26+R30+R34+R40+R45+R48+R50+R52</f>
        <v>8</v>
      </c>
      <c r="S54" s="104">
        <f>S4+S22+S26+S30+S34+S40+S45+S48+S50+S52</f>
        <v>4</v>
      </c>
      <c r="T54" s="104">
        <f>T4+T22+T26+T30+T34+T40+T45+T48+T50+T52</f>
        <v>37</v>
      </c>
    </row>
    <row r="55" spans="1:20" ht="39" thickBot="1">
      <c r="A55" s="105" t="s">
        <v>102</v>
      </c>
      <c r="B55" s="106">
        <f>B5+B6+B10+B17+B32+B33+B37+B42+B44</f>
        <v>7</v>
      </c>
      <c r="C55" s="107">
        <f>C5+C6+C10+C13+C17+C32+C33+C37+C42+C44</f>
        <v>2</v>
      </c>
      <c r="D55" s="107">
        <f>D5+D6+D10+D13+D17+D32+D33+D37+D42+D44</f>
        <v>2</v>
      </c>
      <c r="E55" s="108">
        <f>E5+E6+E13+E17+E32+E33+E37+E42+E44</f>
        <v>1</v>
      </c>
      <c r="F55" s="109">
        <f>F5+F6+F10+F13+F17+F32+F33+F37+F42+F44</f>
        <v>1116</v>
      </c>
      <c r="H55" s="105" t="s">
        <v>102</v>
      </c>
      <c r="I55" s="106">
        <f>I5+I6+I10+I11+I17+I37+I43</f>
        <v>4</v>
      </c>
      <c r="J55" s="107">
        <f>J5+J6+J10+J11+J17+J37+J43</f>
        <v>2</v>
      </c>
      <c r="K55" s="107">
        <f>K5+K6+K10+K11+K17+K37+K43</f>
        <v>6</v>
      </c>
      <c r="L55" s="108"/>
      <c r="M55" s="109">
        <f>M5+M6+M10+M11+M17+M37+M43</f>
        <v>197</v>
      </c>
      <c r="O55" s="105" t="s">
        <v>102</v>
      </c>
      <c r="P55" s="106">
        <f>P6+P7+P10+P11+P13+P17+P31+P33+P38+P53</f>
        <v>4</v>
      </c>
      <c r="Q55" s="107">
        <f>Q6+Q7+Q10+Q11+Q13+Q17+Q31+Q33+Q38+Q53</f>
        <v>2</v>
      </c>
      <c r="R55" s="107">
        <f>R6+R7+R10+R11+R13+R17+R31+R33+R38+R53</f>
        <v>2</v>
      </c>
      <c r="S55" s="108">
        <f>S6+S7+S10+S11+S13+S17+S31+S33+S38+S53</f>
        <v>2</v>
      </c>
      <c r="T55" s="109">
        <f>T6+T7+T10+T11+T13+T17+T31+T33+T38+T53</f>
        <v>342</v>
      </c>
    </row>
    <row r="56" spans="1:20" ht="39" thickBot="1">
      <c r="A56" s="110" t="s">
        <v>103</v>
      </c>
      <c r="B56" s="111">
        <v>12</v>
      </c>
      <c r="C56" s="112">
        <v>30</v>
      </c>
      <c r="D56" s="112">
        <v>50</v>
      </c>
      <c r="E56" s="113">
        <v>65</v>
      </c>
      <c r="F56" s="114"/>
      <c r="H56" s="110" t="s">
        <v>103</v>
      </c>
      <c r="I56" s="111">
        <v>10</v>
      </c>
      <c r="J56" s="112">
        <v>15</v>
      </c>
      <c r="K56" s="112">
        <v>22</v>
      </c>
      <c r="L56" s="113">
        <v>30</v>
      </c>
      <c r="M56" s="115"/>
      <c r="O56" s="110" t="s">
        <v>103</v>
      </c>
      <c r="P56" s="111">
        <v>12</v>
      </c>
      <c r="Q56" s="112">
        <v>30</v>
      </c>
      <c r="R56" s="112">
        <v>50</v>
      </c>
      <c r="S56" s="113">
        <v>100</v>
      </c>
      <c r="T56" s="116"/>
    </row>
    <row r="57" spans="1:20" ht="39" thickBot="1">
      <c r="A57" s="117" t="s">
        <v>104</v>
      </c>
      <c r="B57" s="118">
        <f>(B54-B55)*B56</f>
        <v>120</v>
      </c>
      <c r="C57" s="119">
        <f>(C54-C55)*C56</f>
        <v>240</v>
      </c>
      <c r="D57" s="119">
        <f>(D54-D55)*D56</f>
        <v>350</v>
      </c>
      <c r="E57" s="120">
        <f>(E54-E55)*E56</f>
        <v>455</v>
      </c>
      <c r="F57" s="109">
        <f>SUM(B57:E57)</f>
        <v>1165</v>
      </c>
      <c r="H57" s="117" t="s">
        <v>104</v>
      </c>
      <c r="I57" s="118">
        <f>(I54-I55)*I56</f>
        <v>40</v>
      </c>
      <c r="J57" s="119">
        <f>(J54-J55)*J56</f>
        <v>105</v>
      </c>
      <c r="K57" s="119">
        <f>(K54-K55)*K56</f>
        <v>44</v>
      </c>
      <c r="L57" s="120">
        <f>(L54-L55)*L56</f>
        <v>90</v>
      </c>
      <c r="M57" s="109">
        <f>SUM(I57:L57)</f>
        <v>279</v>
      </c>
      <c r="O57" s="117" t="s">
        <v>104</v>
      </c>
      <c r="P57" s="118">
        <f>(P54-P55)*P56</f>
        <v>144</v>
      </c>
      <c r="Q57" s="119">
        <f>(Q54-Q55)*Q56</f>
        <v>210</v>
      </c>
      <c r="R57" s="119">
        <f>(R54-R55)*R56</f>
        <v>300</v>
      </c>
      <c r="S57" s="120">
        <f>(S54-S55)*S56</f>
        <v>200</v>
      </c>
      <c r="T57" s="109">
        <f>SUM(P57:S57)</f>
        <v>854</v>
      </c>
    </row>
    <row r="58" spans="1:20" ht="18" customHeight="1" thickBot="1">
      <c r="A58" s="169" t="s">
        <v>105</v>
      </c>
      <c r="B58" s="170"/>
      <c r="C58" s="170"/>
      <c r="D58" s="170"/>
      <c r="E58" s="171"/>
      <c r="F58" s="121">
        <f>SUM(F55:F57)</f>
        <v>2281</v>
      </c>
      <c r="H58" s="169" t="s">
        <v>105</v>
      </c>
      <c r="I58" s="170"/>
      <c r="J58" s="170"/>
      <c r="K58" s="170"/>
      <c r="L58" s="171"/>
      <c r="M58" s="121">
        <f>SUM(M55:M57)</f>
        <v>476</v>
      </c>
      <c r="O58" s="169" t="s">
        <v>105</v>
      </c>
      <c r="P58" s="170"/>
      <c r="Q58" s="170"/>
      <c r="R58" s="170"/>
      <c r="S58" s="171"/>
      <c r="T58" s="121">
        <f>SUM(T55:T57)</f>
        <v>1196</v>
      </c>
    </row>
    <row r="73" spans="8:13" ht="12.75">
      <c r="H73" s="56"/>
      <c r="I73" s="56"/>
      <c r="J73" s="56"/>
      <c r="K73" s="56"/>
      <c r="L73" s="56"/>
      <c r="M73" s="56"/>
    </row>
  </sheetData>
  <mergeCells count="21">
    <mergeCell ref="H1:M1"/>
    <mergeCell ref="A1:F1"/>
    <mergeCell ref="O1:T1"/>
    <mergeCell ref="A2:A3"/>
    <mergeCell ref="B2:B3"/>
    <mergeCell ref="C2:C3"/>
    <mergeCell ref="D2:D3"/>
    <mergeCell ref="E2:E3"/>
    <mergeCell ref="J2:J3"/>
    <mergeCell ref="K2:K3"/>
    <mergeCell ref="L2:L3"/>
    <mergeCell ref="A58:E58"/>
    <mergeCell ref="H58:L58"/>
    <mergeCell ref="H2:H3"/>
    <mergeCell ref="I2:I3"/>
    <mergeCell ref="O58:S58"/>
    <mergeCell ref="O2:O3"/>
    <mergeCell ref="P2:P3"/>
    <mergeCell ref="Q2:Q3"/>
    <mergeCell ref="R2:R3"/>
    <mergeCell ref="S2:S3"/>
  </mergeCells>
  <printOptions horizontalCentered="1" verticalCentered="1"/>
  <pageMargins left="0.19" right="0.19" top="1.37" bottom="0.51" header="0.15748031496062992" footer="0.17"/>
  <pageSetup horizontalDpi="600" verticalDpi="600" orientation="landscape" paperSize="9" scale="80" r:id="rId1"/>
  <headerFooter alignWithMargins="0">
    <oddFooter>&amp;L&amp;"Times New Roman,Regular"Table 3&amp;R&amp;"MAC C Times,Regular"&amp;P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:C1"/>
    </sheetView>
  </sheetViews>
  <sheetFormatPr defaultColWidth="9.140625" defaultRowHeight="12.75"/>
  <cols>
    <col min="1" max="1" width="4.7109375" style="4" bestFit="1" customWidth="1"/>
    <col min="2" max="2" width="18.140625" style="4" customWidth="1"/>
    <col min="3" max="3" width="33.140625" style="4" customWidth="1"/>
    <col min="4" max="4" width="9.57421875" style="4" bestFit="1" customWidth="1"/>
    <col min="5" max="5" width="10.8515625" style="4" bestFit="1" customWidth="1"/>
    <col min="6" max="6" width="11.421875" style="4" bestFit="1" customWidth="1"/>
    <col min="7" max="16384" width="8.8515625" style="4" customWidth="1"/>
  </cols>
  <sheetData>
    <row r="1" spans="1:6" s="124" customFormat="1" ht="12.75">
      <c r="A1" s="189" t="s">
        <v>139</v>
      </c>
      <c r="B1" s="189"/>
      <c r="C1" s="189"/>
      <c r="D1" s="189" t="s">
        <v>46</v>
      </c>
      <c r="E1" s="189"/>
      <c r="F1" s="189"/>
    </row>
    <row r="2" spans="1:6" s="126" customFormat="1" ht="21.75" thickBot="1">
      <c r="A2" s="125" t="s">
        <v>137</v>
      </c>
      <c r="B2" s="125" t="s">
        <v>106</v>
      </c>
      <c r="C2" s="125" t="s">
        <v>140</v>
      </c>
      <c r="D2" s="125" t="s">
        <v>141</v>
      </c>
      <c r="E2" s="125" t="s">
        <v>107</v>
      </c>
      <c r="F2" s="125" t="s">
        <v>108</v>
      </c>
    </row>
    <row r="3" spans="1:6" ht="22.5">
      <c r="A3" s="127">
        <v>1</v>
      </c>
      <c r="B3" s="128" t="s">
        <v>109</v>
      </c>
      <c r="C3" s="129" t="s">
        <v>110</v>
      </c>
      <c r="D3" s="130">
        <v>85.8</v>
      </c>
      <c r="E3" s="130"/>
      <c r="F3" s="130"/>
    </row>
    <row r="4" spans="1:6" ht="45">
      <c r="A4" s="127">
        <v>2</v>
      </c>
      <c r="B4" s="128" t="s">
        <v>111</v>
      </c>
      <c r="C4" s="129" t="s">
        <v>112</v>
      </c>
      <c r="D4" s="130">
        <v>384.24</v>
      </c>
      <c r="E4" s="130">
        <v>392.86</v>
      </c>
      <c r="F4" s="130"/>
    </row>
    <row r="5" spans="1:6" ht="45">
      <c r="A5" s="127">
        <v>3</v>
      </c>
      <c r="B5" s="128" t="s">
        <v>135</v>
      </c>
      <c r="C5" s="129" t="s">
        <v>113</v>
      </c>
      <c r="D5" s="130">
        <v>51.22</v>
      </c>
      <c r="E5" s="130">
        <v>297.18</v>
      </c>
      <c r="F5" s="130"/>
    </row>
    <row r="6" spans="1:6" ht="67.5">
      <c r="A6" s="127">
        <v>4</v>
      </c>
      <c r="B6" s="128" t="s">
        <v>114</v>
      </c>
      <c r="C6" s="128" t="s">
        <v>115</v>
      </c>
      <c r="D6" s="130"/>
      <c r="E6" s="130">
        <v>785.77</v>
      </c>
      <c r="F6" s="130"/>
    </row>
    <row r="7" spans="1:6" ht="146.25">
      <c r="A7" s="127">
        <v>5</v>
      </c>
      <c r="B7" s="128" t="s">
        <v>116</v>
      </c>
      <c r="C7" s="129" t="s">
        <v>138</v>
      </c>
      <c r="D7" s="130"/>
      <c r="E7" s="130">
        <v>500.37</v>
      </c>
      <c r="F7" s="130"/>
    </row>
    <row r="8" spans="1:6" ht="67.5">
      <c r="A8" s="127">
        <v>6</v>
      </c>
      <c r="B8" s="128" t="s">
        <v>117</v>
      </c>
      <c r="C8" s="129" t="s">
        <v>118</v>
      </c>
      <c r="D8" s="130"/>
      <c r="E8" s="130"/>
      <c r="F8" s="130">
        <v>23000</v>
      </c>
    </row>
    <row r="9" spans="1:6" ht="56.25">
      <c r="A9" s="127">
        <v>7</v>
      </c>
      <c r="B9" s="128" t="s">
        <v>119</v>
      </c>
      <c r="C9" s="129" t="s">
        <v>120</v>
      </c>
      <c r="D9" s="130"/>
      <c r="E9" s="130"/>
      <c r="F9" s="130">
        <v>3529.54</v>
      </c>
    </row>
    <row r="10" spans="1:6" ht="22.5">
      <c r="A10" s="127">
        <v>8</v>
      </c>
      <c r="B10" s="128" t="s">
        <v>121</v>
      </c>
      <c r="C10" s="129" t="s">
        <v>122</v>
      </c>
      <c r="D10" s="130"/>
      <c r="E10" s="130"/>
      <c r="F10" s="130">
        <v>280.49</v>
      </c>
    </row>
    <row r="11" spans="1:6" ht="22.5">
      <c r="A11" s="127">
        <v>9</v>
      </c>
      <c r="B11" s="128" t="s">
        <v>123</v>
      </c>
      <c r="C11" s="128" t="s">
        <v>124</v>
      </c>
      <c r="D11" s="130"/>
      <c r="E11" s="130"/>
      <c r="F11" s="130">
        <v>672.26</v>
      </c>
    </row>
    <row r="12" spans="1:6" ht="23.25" thickBot="1">
      <c r="A12" s="131">
        <v>10</v>
      </c>
      <c r="B12" s="132" t="s">
        <v>125</v>
      </c>
      <c r="C12" s="132" t="s">
        <v>126</v>
      </c>
      <c r="D12" s="133"/>
      <c r="E12" s="133"/>
      <c r="F12" s="133">
        <v>733.14</v>
      </c>
    </row>
    <row r="13" spans="1:6" ht="13.5" thickBot="1">
      <c r="A13" s="134"/>
      <c r="B13" s="134"/>
      <c r="C13" s="135"/>
      <c r="D13" s="136">
        <f>SUM(D3:D12)</f>
        <v>521.26</v>
      </c>
      <c r="E13" s="136">
        <f>SUM(E3:E12)</f>
        <v>1976.1799999999998</v>
      </c>
      <c r="F13" s="137">
        <f>SUM(F3:F12)</f>
        <v>28215.43</v>
      </c>
    </row>
    <row r="14" spans="1:6" s="135" customFormat="1" ht="12.75">
      <c r="A14" s="138"/>
      <c r="B14" s="138"/>
      <c r="C14" s="139" t="s">
        <v>127</v>
      </c>
      <c r="D14" s="190">
        <f>D13+E13</f>
        <v>2497.4399999999996</v>
      </c>
      <c r="E14" s="190"/>
      <c r="F14" s="140"/>
    </row>
    <row r="15" spans="1:5" s="144" customFormat="1" ht="12.75">
      <c r="A15" s="141"/>
      <c r="B15" s="141"/>
      <c r="C15" s="141"/>
      <c r="D15" s="142"/>
      <c r="E15" s="143"/>
    </row>
    <row r="16" spans="1:5" s="144" customFormat="1" ht="12.75">
      <c r="A16" s="141"/>
      <c r="B16" s="141"/>
      <c r="C16" s="141"/>
      <c r="D16" s="142"/>
      <c r="E16" s="143"/>
    </row>
    <row r="17" spans="1:4" s="124" customFormat="1" ht="38.25">
      <c r="A17" s="189" t="s">
        <v>142</v>
      </c>
      <c r="B17" s="189"/>
      <c r="C17" s="189"/>
      <c r="D17" s="145" t="s">
        <v>46</v>
      </c>
    </row>
    <row r="18" spans="1:4" s="126" customFormat="1" ht="21.75" thickBot="1">
      <c r="A18" s="125" t="s">
        <v>137</v>
      </c>
      <c r="B18" s="125" t="s">
        <v>128</v>
      </c>
      <c r="C18" s="125" t="s">
        <v>140</v>
      </c>
      <c r="D18" s="125" t="s">
        <v>141</v>
      </c>
    </row>
    <row r="19" spans="1:6" ht="33.75">
      <c r="A19" s="127">
        <v>1</v>
      </c>
      <c r="B19" s="128" t="s">
        <v>129</v>
      </c>
      <c r="C19" s="129" t="s">
        <v>130</v>
      </c>
      <c r="D19" s="130">
        <v>247.98</v>
      </c>
      <c r="E19" s="146"/>
      <c r="F19" s="147"/>
    </row>
    <row r="20" spans="1:6" ht="45">
      <c r="A20" s="127">
        <v>2</v>
      </c>
      <c r="B20" s="128" t="s">
        <v>131</v>
      </c>
      <c r="C20" s="129" t="s">
        <v>132</v>
      </c>
      <c r="D20" s="130">
        <v>5.12</v>
      </c>
      <c r="E20" s="146"/>
      <c r="F20" s="147"/>
    </row>
    <row r="21" spans="1:6" ht="33.75">
      <c r="A21" s="127">
        <v>3</v>
      </c>
      <c r="B21" s="128" t="s">
        <v>133</v>
      </c>
      <c r="C21" s="129" t="s">
        <v>134</v>
      </c>
      <c r="D21" s="130">
        <v>184.07</v>
      </c>
      <c r="E21" s="146"/>
      <c r="F21" s="147"/>
    </row>
    <row r="22" spans="1:6" ht="34.5" thickBot="1">
      <c r="A22" s="131"/>
      <c r="B22" s="132" t="s">
        <v>136</v>
      </c>
      <c r="C22" s="148" t="s">
        <v>143</v>
      </c>
      <c r="D22" s="133">
        <v>130</v>
      </c>
      <c r="E22" s="146"/>
      <c r="F22" s="147"/>
    </row>
    <row r="23" spans="1:4" ht="12.75">
      <c r="A23" s="124"/>
      <c r="B23" s="124"/>
      <c r="C23" s="149" t="s">
        <v>26</v>
      </c>
      <c r="D23" s="140">
        <f>SUM(D19:D22)</f>
        <v>567.17</v>
      </c>
    </row>
  </sheetData>
  <mergeCells count="4">
    <mergeCell ref="A17:C17"/>
    <mergeCell ref="D14:E14"/>
    <mergeCell ref="A1:C1"/>
    <mergeCell ref="D1:F1"/>
  </mergeCells>
  <printOptions horizontalCentered="1" verticalCentered="1"/>
  <pageMargins left="0.7480314960629921" right="0.2362204724409449" top="0.37" bottom="0.31" header="0.2755905511811024" footer="0.1968503937007874"/>
  <pageSetup fitToHeight="1" fitToWidth="1" horizontalDpi="600" verticalDpi="600" orientation="portrait" paperSize="9" scale="93" r:id="rId1"/>
  <headerFooter alignWithMargins="0">
    <oddFooter>&amp;R&amp;"Times New Roman,Regular"Table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 Trombev</cp:lastModifiedBy>
  <cp:lastPrinted>2001-10-10T04:24:18Z</cp:lastPrinted>
  <dcterms:created xsi:type="dcterms:W3CDTF">2001-09-30T12:44:07Z</dcterms:created>
  <dcterms:modified xsi:type="dcterms:W3CDTF">2001-10-18T18:24:56Z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